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D:\# Son-TV\HC-Son-Video\AMPLIS\Sansui AU-919\"/>
    </mc:Choice>
  </mc:AlternateContent>
  <xr:revisionPtr revIDLastSave="0" documentId="13_ncr:1_{D29C8702-04AB-4723-B41B-7E04B482A84B}" xr6:coauthVersionLast="45" xr6:coauthVersionMax="45" xr10:uidLastSave="{00000000-0000-0000-0000-000000000000}"/>
  <bookViews>
    <workbookView xWindow="-120" yWindow="-120" windowWidth="24240" windowHeight="13740" xr2:uid="{50467F1A-DB3C-42F2-A2FB-A1420916AEC9}"/>
  </bookViews>
  <sheets>
    <sheet name="Feuil fina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0" i="1" l="1"/>
  <c r="H89" i="1"/>
  <c r="K71" i="1"/>
  <c r="H71" i="1"/>
  <c r="H62" i="1"/>
  <c r="H43" i="1"/>
  <c r="H23" i="1"/>
  <c r="H24" i="1" s="1"/>
  <c r="H44" i="1" s="1"/>
  <c r="H63" i="1" s="1"/>
  <c r="H13" i="1"/>
  <c r="K88" i="1"/>
  <c r="I88" i="1"/>
  <c r="K87" i="1"/>
  <c r="I87" i="1"/>
  <c r="K86" i="1"/>
  <c r="I86" i="1"/>
  <c r="K85" i="1"/>
  <c r="I85" i="1"/>
  <c r="K84" i="1"/>
  <c r="I84" i="1"/>
  <c r="K22" i="1"/>
  <c r="K21" i="1"/>
  <c r="K20" i="1"/>
  <c r="K19" i="1"/>
  <c r="H14" i="1"/>
  <c r="K12" i="1"/>
  <c r="K11" i="1"/>
  <c r="K10" i="1"/>
  <c r="K9" i="1"/>
  <c r="K8" i="1"/>
  <c r="K42" i="1"/>
  <c r="K41" i="1"/>
  <c r="K40" i="1"/>
  <c r="K39" i="1"/>
  <c r="K38" i="1"/>
  <c r="K37" i="1"/>
  <c r="K36" i="1"/>
  <c r="K35" i="1"/>
  <c r="K34" i="1"/>
  <c r="K33" i="1"/>
  <c r="K32" i="1"/>
  <c r="K31" i="1"/>
  <c r="K109" i="1"/>
  <c r="K108" i="1"/>
  <c r="K107" i="1"/>
  <c r="K106" i="1"/>
  <c r="K105" i="1"/>
  <c r="K104" i="1"/>
  <c r="K103" i="1"/>
  <c r="K102" i="1"/>
  <c r="K101" i="1"/>
  <c r="K100" i="1"/>
  <c r="K99" i="1"/>
  <c r="K98" i="1"/>
  <c r="K97" i="1"/>
  <c r="K96" i="1"/>
  <c r="H78" i="1"/>
  <c r="K77" i="1"/>
  <c r="K78" i="1" s="1"/>
  <c r="K61" i="1"/>
  <c r="K60" i="1"/>
  <c r="K59" i="1"/>
  <c r="K58" i="1"/>
  <c r="K57" i="1"/>
  <c r="K56" i="1"/>
  <c r="K55" i="1"/>
  <c r="K54" i="1"/>
  <c r="K53" i="1"/>
  <c r="K52" i="1"/>
  <c r="K51" i="1"/>
  <c r="K50" i="1"/>
  <c r="K49" i="1"/>
  <c r="K70" i="1"/>
  <c r="K69" i="1"/>
  <c r="K68" i="1"/>
  <c r="H72" i="1" l="1"/>
  <c r="H79" i="1" s="1"/>
  <c r="H90" i="1" s="1"/>
  <c r="H111" i="1" s="1"/>
  <c r="K89" i="1"/>
  <c r="K13" i="1"/>
  <c r="K14" i="1" s="1"/>
  <c r="K110" i="1"/>
  <c r="K62" i="1"/>
  <c r="K43" i="1"/>
  <c r="K23" i="1"/>
  <c r="H3" i="1"/>
  <c r="K24" i="1" l="1"/>
  <c r="K44" i="1"/>
  <c r="K63" i="1" s="1"/>
  <c r="K72" i="1" s="1"/>
  <c r="K79" i="1" s="1"/>
  <c r="K90" i="1" s="1"/>
  <c r="K1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B10" authorId="0" shapeId="0" xr:uid="{DC2BA6BE-95D3-4CB7-B98A-3B1527B1A21B}">
      <text>
        <r>
          <rPr>
            <b/>
            <sz val="9"/>
            <color indexed="81"/>
            <rFont val="Tahoma"/>
            <family val="2"/>
          </rPr>
          <t>Joe:</t>
        </r>
        <r>
          <rPr>
            <sz val="9"/>
            <color indexed="81"/>
            <rFont val="Tahoma"/>
            <family val="2"/>
          </rPr>
          <t xml:space="preserve">
Sur la carte les polarités pourraient etre inversées !!!</t>
        </r>
      </text>
    </comment>
    <comment ref="D10" authorId="0" shapeId="0" xr:uid="{3ED5CDDA-6FE2-4906-B815-3B9486049584}">
      <text>
        <r>
          <rPr>
            <b/>
            <sz val="9"/>
            <color indexed="81"/>
            <rFont val="Tahoma"/>
            <family val="2"/>
          </rPr>
          <t>Joe:</t>
        </r>
        <r>
          <rPr>
            <sz val="9"/>
            <color indexed="81"/>
            <rFont val="Tahoma"/>
            <family val="2"/>
          </rPr>
          <t xml:space="preserve">
Sur le schema noté faussement a 10V
</t>
        </r>
      </text>
    </comment>
    <comment ref="G37" authorId="0" shapeId="0" xr:uid="{E2925DC8-DF51-4EBF-86DF-89DF270776AC}">
      <text>
        <r>
          <rPr>
            <b/>
            <sz val="9"/>
            <color indexed="81"/>
            <rFont val="Tahoma"/>
            <family val="2"/>
          </rPr>
          <t xml:space="preserve">F612JT105J100R
</t>
        </r>
      </text>
    </comment>
    <comment ref="B52" authorId="0" shapeId="0" xr:uid="{200A0798-E55C-40CB-8928-4CE16457C37E}">
      <text>
        <r>
          <rPr>
            <b/>
            <sz val="9"/>
            <color indexed="81"/>
            <rFont val="Tahoma"/>
            <family val="2"/>
          </rPr>
          <t>Joe:</t>
        </r>
        <r>
          <rPr>
            <sz val="9"/>
            <color indexed="81"/>
            <rFont val="Tahoma"/>
            <family val="2"/>
          </rPr>
          <t xml:space="preserve">
Couplés en séries, remplacés par un seul en 47µF l'autre etant remplacé par un jumper
</t>
        </r>
      </text>
    </comment>
    <comment ref="B59" authorId="0" shapeId="0" xr:uid="{D6358930-AA32-4798-A194-73D5EA03C439}">
      <text>
        <r>
          <rPr>
            <b/>
            <sz val="9"/>
            <color indexed="81"/>
            <rFont val="Tahoma"/>
            <family val="2"/>
          </rPr>
          <t xml:space="preserve"> corrodé par la glue</t>
        </r>
      </text>
    </comment>
    <comment ref="G102" authorId="0" shapeId="0" xr:uid="{10EA3500-A969-47CF-8F5D-B74F535D7960}">
      <text>
        <r>
          <rPr>
            <b/>
            <sz val="9"/>
            <color indexed="81"/>
            <rFont val="Tahoma"/>
            <family val="2"/>
          </rPr>
          <t xml:space="preserve">F612JT105J100R
</t>
        </r>
      </text>
    </comment>
  </commentList>
</comments>
</file>

<file path=xl/sharedStrings.xml><?xml version="1.0" encoding="utf-8"?>
<sst xmlns="http://schemas.openxmlformats.org/spreadsheetml/2006/main" count="556" uniqueCount="245">
  <si>
    <t>Signal path</t>
  </si>
  <si>
    <t>Non Signal path</t>
  </si>
  <si>
    <t>MOUSER.FR</t>
  </si>
  <si>
    <t>Moving Coil Head Amplifier (F-2833) [ Phono Stage MC ]</t>
  </si>
  <si>
    <t>Original</t>
  </si>
  <si>
    <t xml:space="preserve">Remplacement par </t>
  </si>
  <si>
    <t>#</t>
  </si>
  <si>
    <t>Type</t>
  </si>
  <si>
    <t>Valeur</t>
  </si>
  <si>
    <t>Marque</t>
  </si>
  <si>
    <t>Unit</t>
  </si>
  <si>
    <t>(F-2833)</t>
  </si>
  <si>
    <t>C03 to C06</t>
  </si>
  <si>
    <t>Pol elctic cap</t>
  </si>
  <si>
    <t>100µF/25V</t>
  </si>
  <si>
    <t xml:space="preserve">Pol Audio </t>
  </si>
  <si>
    <t>Silmic II RFS-25V101MH4#5</t>
  </si>
  <si>
    <t>10 x 16</t>
  </si>
  <si>
    <t>C07 to C10</t>
  </si>
  <si>
    <t>Polyester</t>
  </si>
  <si>
    <t>0,1 µF/100V</t>
  </si>
  <si>
    <t>Polypropylène</t>
  </si>
  <si>
    <t>Wima MKP4D031002D00KSSD</t>
  </si>
  <si>
    <t>C11 to C14</t>
  </si>
  <si>
    <t>10µF/50V</t>
  </si>
  <si>
    <t>47µF/50V</t>
  </si>
  <si>
    <t>Low ESR</t>
  </si>
  <si>
    <t>Panasonic EEU-FR1H470B</t>
  </si>
  <si>
    <t>6,3 x 11,2</t>
  </si>
  <si>
    <t>140 mOhms</t>
  </si>
  <si>
    <t>Sous - Total de composant a changer</t>
  </si>
  <si>
    <t>Total de composant a changer</t>
  </si>
  <si>
    <t>Moving Magnet Head Amplifier (F-2835) [ Phono Stage MM ]</t>
  </si>
  <si>
    <t>(F-2835)</t>
  </si>
  <si>
    <t>C03,04,33-36</t>
  </si>
  <si>
    <t>Black Flags</t>
  </si>
  <si>
    <t>22 pF</t>
  </si>
  <si>
    <t xml:space="preserve"> C0G</t>
  </si>
  <si>
    <t>Murata</t>
  </si>
  <si>
    <t>C23 - C24</t>
  </si>
  <si>
    <t>9 pF</t>
  </si>
  <si>
    <t>C19 - C22</t>
  </si>
  <si>
    <t>6 Pf</t>
  </si>
  <si>
    <t>C55/57 C56/58</t>
  </si>
  <si>
    <t>2 x 100µF/35V</t>
  </si>
  <si>
    <t>Silmic II RFS-50V470MH4#5</t>
  </si>
  <si>
    <t>C43,44</t>
  </si>
  <si>
    <t>0,47 µF/100V</t>
  </si>
  <si>
    <t>1.0 µF/100V</t>
  </si>
  <si>
    <t>Wima MKP4D041005D00JSSD</t>
  </si>
  <si>
    <t>C05 - C06</t>
  </si>
  <si>
    <t>Elect. Cap</t>
  </si>
  <si>
    <t>33µF/50V</t>
  </si>
  <si>
    <t>120µF/50V</t>
  </si>
  <si>
    <t>Panasonic EEU-FR1H121LB</t>
  </si>
  <si>
    <t>8 x 15</t>
  </si>
  <si>
    <t>45 mOhms</t>
  </si>
  <si>
    <t>ZD01 et ZD02</t>
  </si>
  <si>
    <t>Zener Diode</t>
  </si>
  <si>
    <t>27V</t>
  </si>
  <si>
    <t>27V 2%</t>
  </si>
  <si>
    <t>BZX85B27</t>
  </si>
  <si>
    <t>Vishay BZX85B27-TAP</t>
  </si>
  <si>
    <t>C09, 12, 25, 26</t>
  </si>
  <si>
    <t>1µF/50V</t>
  </si>
  <si>
    <t xml:space="preserve"> Silmic II RFS-50V010ME3#5</t>
  </si>
  <si>
    <t>C47-50</t>
  </si>
  <si>
    <t>330µF/50V</t>
  </si>
  <si>
    <t>680µF/50V</t>
  </si>
  <si>
    <t>Panasonic 
EEU-FR1H681L</t>
  </si>
  <si>
    <t>12x30</t>
  </si>
  <si>
    <t>16 mOhms</t>
  </si>
  <si>
    <t>C51-54</t>
  </si>
  <si>
    <t>Film</t>
  </si>
  <si>
    <t>0,47 µF/250V</t>
  </si>
  <si>
    <t>0,33 µF</t>
  </si>
  <si>
    <t>Wima MKP4D033304C00JSSD</t>
  </si>
  <si>
    <t>R49 - R50</t>
  </si>
  <si>
    <t>resistance</t>
  </si>
  <si>
    <r>
      <t>121</t>
    </r>
    <r>
      <rPr>
        <sz val="11"/>
        <color theme="1"/>
        <rFont val="Calibri"/>
        <family val="2"/>
      </rPr>
      <t>Ω/0,33W</t>
    </r>
  </si>
  <si>
    <r>
      <t>121</t>
    </r>
    <r>
      <rPr>
        <sz val="11"/>
        <color theme="1"/>
        <rFont val="Calibri"/>
        <family val="2"/>
      </rPr>
      <t>Ω/0,25W</t>
    </r>
  </si>
  <si>
    <t>C101-C104</t>
  </si>
  <si>
    <t>100µF/35V</t>
  </si>
  <si>
    <t>220µF/35V</t>
  </si>
  <si>
    <t>Panasonic EEU-FR1V221</t>
  </si>
  <si>
    <t>8 x 11,5</t>
  </si>
  <si>
    <t>130 mOhms</t>
  </si>
  <si>
    <t>C105-C108</t>
  </si>
  <si>
    <r>
      <t>330µF/</t>
    </r>
    <r>
      <rPr>
        <b/>
        <sz val="11"/>
        <color theme="1"/>
        <rFont val="Calibri"/>
        <family val="2"/>
        <scheme val="minor"/>
      </rPr>
      <t>50V</t>
    </r>
  </si>
  <si>
    <t>Panasonic EEU-FR1H331L</t>
  </si>
  <si>
    <t>10 x 25</t>
  </si>
  <si>
    <t>22 mOhms</t>
  </si>
  <si>
    <t>Pre-Main Amplifier Switch Board (F-2838)</t>
  </si>
  <si>
    <t>Composant #</t>
  </si>
  <si>
    <t>(F-2838)</t>
  </si>
  <si>
    <t>C01/03 - C02/04</t>
  </si>
  <si>
    <t>couplées serie</t>
  </si>
  <si>
    <t>2 x 10µF/50V</t>
  </si>
  <si>
    <t>2,2µF/50V</t>
  </si>
  <si>
    <t>Stack film</t>
  </si>
  <si>
    <t>KEMET C330C225M5U5TA7303</t>
  </si>
  <si>
    <t>7 x 9</t>
  </si>
  <si>
    <t>Driver Amplifier Board (F-2839)</t>
  </si>
  <si>
    <t>Le shcema  présente des differences sur les modeles tardifs : Film by-pass capacitors C57-C60 absent, et capas C19, C20, C45 et C46 present sur la carte mais pas sur le schema. Le layout de certains  composants  sont differents de ceux indiqués sur le service manual.</t>
  </si>
  <si>
    <t>(F-2839)</t>
  </si>
  <si>
    <t>C23-26,C53-56</t>
  </si>
  <si>
    <t>3pF</t>
  </si>
  <si>
    <t>CG0</t>
  </si>
  <si>
    <t>C29 - C30</t>
  </si>
  <si>
    <t>22pF</t>
  </si>
  <si>
    <t>C39 - C42</t>
  </si>
  <si>
    <t>33pF</t>
  </si>
  <si>
    <t>C01 - C04</t>
  </si>
  <si>
    <t>470µF/63V</t>
  </si>
  <si>
    <t>1000µF/63V</t>
  </si>
  <si>
    <t>Low ESR (FS)</t>
  </si>
  <si>
    <t>Panasonic EEU-FS1J102</t>
  </si>
  <si>
    <t>16x25</t>
  </si>
  <si>
    <t>?</t>
  </si>
  <si>
    <t>C07,08 - C13,14</t>
  </si>
  <si>
    <t>4.7µF/50V</t>
  </si>
  <si>
    <t>Panasonic EEU-FR1H4R7B</t>
  </si>
  <si>
    <t>5 x 11</t>
  </si>
  <si>
    <t>620 mOhms</t>
  </si>
  <si>
    <t>C19,20 - C45,46</t>
  </si>
  <si>
    <t>3,3 µF/63V</t>
  </si>
  <si>
    <t>C33 - C34</t>
  </si>
  <si>
    <t>Polirized</t>
  </si>
  <si>
    <t>1µF/63V</t>
  </si>
  <si>
    <t>KEMET Film Stack</t>
  </si>
  <si>
    <t>C51-C52</t>
  </si>
  <si>
    <t>Polarized</t>
  </si>
  <si>
    <t>0,47 µF</t>
  </si>
  <si>
    <t>Polypropylene</t>
  </si>
  <si>
    <t>Wima MKP4D034704D00KSSD</t>
  </si>
  <si>
    <t>C61 - C62</t>
  </si>
  <si>
    <t>ZD03 et ZD04</t>
  </si>
  <si>
    <t>13V</t>
  </si>
  <si>
    <t>BZX55B13</t>
  </si>
  <si>
    <t>Vishay BZX55B13-TR</t>
  </si>
  <si>
    <t>C17 - C18</t>
  </si>
  <si>
    <t>VR01 - VR02</t>
  </si>
  <si>
    <t>Var resist.</t>
  </si>
  <si>
    <t>100 Ω/0,25W</t>
  </si>
  <si>
    <t>Bourns cermet</t>
  </si>
  <si>
    <t>VR03 - VR04</t>
  </si>
  <si>
    <t>1 kΩ/0,25W</t>
  </si>
  <si>
    <t>Protector Circuit Board (F-2840)</t>
  </si>
  <si>
    <t>(F-2840)</t>
  </si>
  <si>
    <t>C604 - C605</t>
  </si>
  <si>
    <t>C601</t>
  </si>
  <si>
    <t>100µF/50V</t>
  </si>
  <si>
    <t>C03 - C04</t>
  </si>
  <si>
    <t>220µF/6.3V</t>
  </si>
  <si>
    <t>220µF/16V</t>
  </si>
  <si>
    <t>C603</t>
  </si>
  <si>
    <t>470µF/10V</t>
  </si>
  <si>
    <t>470µF/50V</t>
  </si>
  <si>
    <t>RL601 - RL602</t>
  </si>
  <si>
    <t>Relais</t>
  </si>
  <si>
    <t xml:space="preserve"> D024/04AL-01</t>
  </si>
  <si>
    <t>4PDT 24VDC 5A</t>
  </si>
  <si>
    <t>MY4-02 DC24</t>
  </si>
  <si>
    <t>Omron</t>
  </si>
  <si>
    <t>Flat Amplifier (F-2841)</t>
  </si>
  <si>
    <t>Le shcema  présente des differences sur les modeles tardifs : C15-C16 et capas C31 a, C34 absents
numerotation de certainses capa differents de ceux indiqués sur le service manual.</t>
  </si>
  <si>
    <t>(F-2841)</t>
  </si>
  <si>
    <t>C15 - 16 /  C31 - 34</t>
  </si>
  <si>
    <t>Not present on the card ??</t>
  </si>
  <si>
    <t>C01 - C02</t>
  </si>
  <si>
    <t>Murata/100V</t>
  </si>
  <si>
    <t>C19-21 - C20-22</t>
  </si>
  <si>
    <t>2 x 100µF/25V</t>
  </si>
  <si>
    <t>Silmic II RFS-50V470MH4#6</t>
  </si>
  <si>
    <t>film polyester</t>
  </si>
  <si>
    <t>Polystyrene film</t>
  </si>
  <si>
    <t>330pF125V</t>
  </si>
  <si>
    <t>330 pF</t>
  </si>
  <si>
    <t>not replace</t>
  </si>
  <si>
    <t xml:space="preserve"> unless blackflag</t>
  </si>
  <si>
    <t>C07 - C08</t>
  </si>
  <si>
    <t>220µF/25V</t>
  </si>
  <si>
    <t>C13 - C14</t>
  </si>
  <si>
    <t>33µF/25V</t>
  </si>
  <si>
    <t>Panasonic EEU-FR1H101B</t>
  </si>
  <si>
    <t>61 mOhms</t>
  </si>
  <si>
    <t>C09 - C10</t>
  </si>
  <si>
    <t>C11 - C12</t>
  </si>
  <si>
    <t>0,047 µF</t>
  </si>
  <si>
    <t>By passed !</t>
  </si>
  <si>
    <t>C23 - C26</t>
  </si>
  <si>
    <t>270µF/50V</t>
  </si>
  <si>
    <t>Panasonic  EEU-FR1H271B</t>
  </si>
  <si>
    <t>10 x 20</t>
  </si>
  <si>
    <t>23 mOhms</t>
  </si>
  <si>
    <t>C35 - C38</t>
  </si>
  <si>
    <t>5 pF</t>
  </si>
  <si>
    <t>6,2 V</t>
  </si>
  <si>
    <t>BZX55B6V2</t>
  </si>
  <si>
    <t>Vishay BZX55B6V2-TR</t>
  </si>
  <si>
    <t>9,1 V</t>
  </si>
  <si>
    <t>9,1 V  2%</t>
  </si>
  <si>
    <t>BZX55B9V1</t>
  </si>
  <si>
    <t>Vishay  BZX55B9V1-TR</t>
  </si>
  <si>
    <r>
      <t xml:space="preserve">Regulated Power Supply For Preamplifier Stages (F-2844)  [ </t>
    </r>
    <r>
      <rPr>
        <b/>
        <sz val="14"/>
        <color rgb="FF141414"/>
        <rFont val="Calibri"/>
        <family val="2"/>
      </rPr>
      <t>±40V pour préamps]</t>
    </r>
  </si>
  <si>
    <t>Prix Unit</t>
  </si>
  <si>
    <t>Total HT</t>
  </si>
  <si>
    <t>(F-2844)</t>
  </si>
  <si>
    <t>C02 - C03</t>
  </si>
  <si>
    <t>3300µF/63V</t>
  </si>
  <si>
    <t>Elect.</t>
  </si>
  <si>
    <t>Wurth - 860010783030</t>
  </si>
  <si>
    <t>22 x 41</t>
  </si>
  <si>
    <t>C06</t>
  </si>
  <si>
    <t>120µF/35-50V</t>
  </si>
  <si>
    <t>ZD01</t>
  </si>
  <si>
    <t>24V</t>
  </si>
  <si>
    <t>24V 2%</t>
  </si>
  <si>
    <t>BZX55B24</t>
  </si>
  <si>
    <t>Power Supply For the Main Amplifier Stage (F-2845)  [ ±56V : 1 pour chaque canal]</t>
  </si>
  <si>
    <t>(F-2845)</t>
  </si>
  <si>
    <t>C07 - C10</t>
  </si>
  <si>
    <t>220µF/80V</t>
  </si>
  <si>
    <t>680µF/80V</t>
  </si>
  <si>
    <t>Panasonic EEU-FS1H681</t>
  </si>
  <si>
    <t>C11 - C14</t>
  </si>
  <si>
    <t>100µF/63V</t>
  </si>
  <si>
    <t>390µF/63V</t>
  </si>
  <si>
    <t>Panasonic EEU-FR1J391B</t>
  </si>
  <si>
    <t>12X25</t>
  </si>
  <si>
    <t>27 mOhms</t>
  </si>
  <si>
    <t>C15 - C18</t>
  </si>
  <si>
    <t>C703-C706</t>
  </si>
  <si>
    <t>Oval</t>
  </si>
  <si>
    <t>15,000 µF</t>
  </si>
  <si>
    <t>2x10,000µF</t>
  </si>
  <si>
    <t>Prices on</t>
  </si>
  <si>
    <t>in May 2020</t>
  </si>
  <si>
    <t xml:space="preserve"> in EURO</t>
  </si>
  <si>
    <t>Comp size</t>
  </si>
  <si>
    <t>ESR</t>
  </si>
  <si>
    <t>Panasonic EEU-FR1C221B</t>
  </si>
  <si>
    <t>Panasonic EEU-FR1H471</t>
  </si>
  <si>
    <t>12X20</t>
  </si>
  <si>
    <t>Fujitsu FRL264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</si>
</sst>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sz val="11"/>
      <color rgb="FFFF0000"/>
      <name val="Calibri"/>
      <family val="2"/>
      <scheme val="minor"/>
    </font>
    <font>
      <b/>
      <sz val="11"/>
      <color theme="1"/>
      <name val="Calibri"/>
      <family val="2"/>
      <scheme val="minor"/>
    </font>
    <font>
      <sz val="16"/>
      <color theme="1"/>
      <name val="Calibri"/>
      <family val="2"/>
      <scheme val="minor"/>
    </font>
    <font>
      <b/>
      <sz val="14"/>
      <color rgb="FF141414"/>
      <name val="Arial"/>
      <family val="2"/>
    </font>
    <font>
      <sz val="8"/>
      <color rgb="FF000000"/>
      <name val="Verdana"/>
      <family val="2"/>
    </font>
    <font>
      <sz val="11"/>
      <color theme="1"/>
      <name val="Calibri"/>
      <family val="2"/>
    </font>
    <font>
      <sz val="11"/>
      <name val="Calibri"/>
      <family val="2"/>
      <scheme val="minor"/>
    </font>
    <font>
      <b/>
      <sz val="14"/>
      <color rgb="FF141414"/>
      <name val="Calibri"/>
      <family val="2"/>
    </font>
    <font>
      <b/>
      <sz val="9"/>
      <color indexed="81"/>
      <name val="Tahoma"/>
      <family val="2"/>
    </font>
    <font>
      <sz val="9"/>
      <color indexed="81"/>
      <name val="Tahoma"/>
      <family val="2"/>
    </font>
    <font>
      <b/>
      <sz val="11"/>
      <color rgb="FFFF0000"/>
      <name val="Calibri"/>
      <family val="2"/>
      <scheme val="minor"/>
    </font>
  </fonts>
  <fills count="17">
    <fill>
      <patternFill patternType="none"/>
    </fill>
    <fill>
      <patternFill patternType="gray125"/>
    </fill>
    <fill>
      <patternFill patternType="solid">
        <fgColor theme="9"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9"/>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7"/>
        <bgColor indexed="64"/>
      </patternFill>
    </fill>
    <fill>
      <patternFill patternType="solid">
        <fgColor theme="9" tint="0.5999938962981048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13">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center"/>
    </xf>
    <xf numFmtId="0" fontId="0" fillId="3" borderId="0" xfId="0" applyFill="1" applyAlignment="1">
      <alignment horizontal="center"/>
    </xf>
    <xf numFmtId="0" fontId="0" fillId="0" borderId="0" xfId="0" applyAlignment="1">
      <alignment horizontal="center"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164" fontId="0" fillId="0" borderId="0" xfId="0" applyNumberFormat="1"/>
    <xf numFmtId="2" fontId="0" fillId="0" borderId="0" xfId="0" applyNumberFormat="1"/>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5" borderId="0" xfId="0" applyFill="1" applyAlignment="1">
      <alignment horizontal="center" vertical="center"/>
    </xf>
    <xf numFmtId="0" fontId="0" fillId="4" borderId="13" xfId="0" applyFill="1" applyBorder="1" applyAlignment="1">
      <alignment horizontal="center" vertical="center"/>
    </xf>
    <xf numFmtId="0" fontId="2" fillId="0" borderId="12" xfId="0" applyFont="1" applyBorder="1" applyAlignment="1">
      <alignment horizontal="center" vertical="center"/>
    </xf>
    <xf numFmtId="0" fontId="0" fillId="2" borderId="8" xfId="0" applyFill="1" applyBorder="1" applyAlignment="1">
      <alignment horizontal="center" vertical="center"/>
    </xf>
    <xf numFmtId="0" fontId="0" fillId="4" borderId="0" xfId="0" applyFill="1"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0" fontId="0" fillId="0" borderId="14" xfId="0" applyBorder="1" applyAlignment="1">
      <alignment horizontal="center" vertical="center"/>
    </xf>
    <xf numFmtId="0" fontId="0" fillId="6" borderId="13" xfId="0" applyFill="1" applyBorder="1" applyAlignment="1">
      <alignment horizontal="center" vertical="center"/>
    </xf>
    <xf numFmtId="0" fontId="0" fillId="3" borderId="8" xfId="0" applyFill="1" applyBorder="1" applyAlignment="1">
      <alignment horizontal="center" vertical="center"/>
    </xf>
    <xf numFmtId="0" fontId="5" fillId="0" borderId="0" xfId="0" applyFont="1"/>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xf>
    <xf numFmtId="2" fontId="0" fillId="0" borderId="17" xfId="0" applyNumberFormat="1" applyBorder="1" applyAlignment="1">
      <alignment horizontal="center"/>
    </xf>
    <xf numFmtId="0" fontId="0" fillId="0" borderId="18"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7" borderId="0" xfId="0" applyFill="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4" borderId="13" xfId="0" applyFont="1" applyFill="1" applyBorder="1" applyAlignment="1">
      <alignment horizontal="center" vertical="center"/>
    </xf>
    <xf numFmtId="0" fontId="1" fillId="0" borderId="12" xfId="0" applyFont="1" applyBorder="1" applyAlignment="1">
      <alignment horizontal="center" vertical="center"/>
    </xf>
    <xf numFmtId="0" fontId="1" fillId="2" borderId="8" xfId="0" applyFont="1" applyFill="1" applyBorder="1" applyAlignment="1">
      <alignment horizontal="center" vertical="center"/>
    </xf>
    <xf numFmtId="0" fontId="1" fillId="0" borderId="14" xfId="0" applyFont="1" applyBorder="1" applyAlignment="1">
      <alignment horizontal="center" vertical="center"/>
    </xf>
    <xf numFmtId="0" fontId="0" fillId="8" borderId="13" xfId="0" applyFill="1" applyBorder="1" applyAlignment="1">
      <alignment horizontal="center" vertical="center"/>
    </xf>
    <xf numFmtId="0" fontId="0" fillId="9" borderId="9" xfId="0" applyFill="1" applyBorder="1" applyAlignment="1">
      <alignment horizontal="center" vertical="center"/>
    </xf>
    <xf numFmtId="9" fontId="0" fillId="0" borderId="11" xfId="0" applyNumberFormat="1" applyBorder="1" applyAlignment="1">
      <alignment horizontal="center" vertical="center"/>
    </xf>
    <xf numFmtId="0" fontId="0" fillId="10" borderId="8" xfId="0" applyFill="1" applyBorder="1" applyAlignment="1">
      <alignment horizontal="center" vertical="center"/>
    </xf>
    <xf numFmtId="0" fontId="0" fillId="0" borderId="9" xfId="0" applyBorder="1" applyAlignment="1">
      <alignment horizontal="left" vertical="top" wrapText="1"/>
    </xf>
    <xf numFmtId="0" fontId="0" fillId="0" borderId="19" xfId="0" applyBorder="1" applyAlignment="1">
      <alignment horizontal="left" vertical="top" wrapText="1"/>
    </xf>
    <xf numFmtId="0" fontId="0" fillId="0" borderId="8" xfId="0" applyBorder="1" applyAlignment="1">
      <alignment horizontal="left" vertical="top" wrapText="1"/>
    </xf>
    <xf numFmtId="0" fontId="0" fillId="11" borderId="0" xfId="0" applyFill="1" applyAlignment="1">
      <alignment horizontal="center" vertical="center"/>
    </xf>
    <xf numFmtId="0" fontId="0" fillId="10" borderId="9"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4" borderId="11" xfId="0" applyFill="1" applyBorder="1" applyAlignment="1">
      <alignment horizontal="center" vertical="center"/>
    </xf>
    <xf numFmtId="0" fontId="2" fillId="10" borderId="12" xfId="0" applyFont="1" applyFill="1" applyBorder="1" applyAlignment="1">
      <alignment horizontal="center" vertical="center"/>
    </xf>
    <xf numFmtId="0" fontId="0" fillId="10" borderId="14" xfId="0" applyFill="1" applyBorder="1" applyAlignment="1">
      <alignment horizontal="center" vertical="center"/>
    </xf>
    <xf numFmtId="0" fontId="7" fillId="6" borderId="13" xfId="0" applyFont="1" applyFill="1" applyBorder="1" applyAlignment="1">
      <alignment horizontal="center" vertical="center"/>
    </xf>
    <xf numFmtId="0" fontId="0" fillId="12" borderId="0" xfId="0" applyFill="1" applyAlignment="1">
      <alignment horizontal="center" vertical="center"/>
    </xf>
    <xf numFmtId="0" fontId="7" fillId="0" borderId="9" xfId="0" applyFont="1" applyBorder="1" applyAlignment="1">
      <alignment horizontal="center" vertical="center"/>
    </xf>
    <xf numFmtId="0" fontId="0" fillId="6" borderId="0" xfId="0" applyFill="1" applyAlignment="1">
      <alignment horizontal="center" vertical="center"/>
    </xf>
    <xf numFmtId="0" fontId="7" fillId="7" borderId="9" xfId="0" applyFont="1" applyFill="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1" fillId="10" borderId="8" xfId="0" applyFont="1" applyFill="1" applyBorder="1" applyAlignment="1">
      <alignment horizontal="center" vertical="center"/>
    </xf>
    <xf numFmtId="0" fontId="0" fillId="13" borderId="9" xfId="0" applyFill="1" applyBorder="1" applyAlignment="1">
      <alignment horizontal="center" vertical="center"/>
    </xf>
    <xf numFmtId="0" fontId="0" fillId="13" borderId="10" xfId="0" applyFill="1" applyBorder="1" applyAlignment="1">
      <alignment horizontal="center" vertical="center"/>
    </xf>
    <xf numFmtId="0" fontId="0" fillId="13" borderId="11" xfId="0" applyFill="1" applyBorder="1" applyAlignment="1">
      <alignment horizontal="center" vertical="center"/>
    </xf>
    <xf numFmtId="0" fontId="0" fillId="13" borderId="12" xfId="0" applyFill="1" applyBorder="1" applyAlignment="1">
      <alignment horizontal="center" vertical="center"/>
    </xf>
    <xf numFmtId="0" fontId="0" fillId="13" borderId="13"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14" borderId="0" xfId="0" applyFill="1" applyAlignment="1">
      <alignment horizontal="center" vertical="center"/>
    </xf>
    <xf numFmtId="0" fontId="0" fillId="15" borderId="9" xfId="0" applyFill="1" applyBorder="1" applyAlignment="1">
      <alignment horizontal="center" vertical="center"/>
    </xf>
    <xf numFmtId="0" fontId="0" fillId="3" borderId="0" xfId="0" applyFill="1" applyAlignment="1">
      <alignment horizontal="center" vertical="center"/>
    </xf>
    <xf numFmtId="0" fontId="0" fillId="16" borderId="9" xfId="0" applyFill="1" applyBorder="1" applyAlignment="1">
      <alignment horizontal="center" vertical="center"/>
    </xf>
    <xf numFmtId="0" fontId="0" fillId="16" borderId="10" xfId="0" applyFill="1" applyBorder="1" applyAlignment="1">
      <alignment horizontal="center" vertical="center"/>
    </xf>
    <xf numFmtId="0" fontId="0" fillId="16" borderId="11" xfId="0" applyFill="1" applyBorder="1" applyAlignment="1">
      <alignment horizontal="center" vertical="center"/>
    </xf>
    <xf numFmtId="0" fontId="0" fillId="16" borderId="13" xfId="0" applyFill="1" applyBorder="1" applyAlignment="1">
      <alignment horizontal="center" vertical="center"/>
    </xf>
    <xf numFmtId="0" fontId="0" fillId="16" borderId="12" xfId="0" applyFill="1" applyBorder="1" applyAlignment="1">
      <alignment horizontal="center" vertical="center"/>
    </xf>
    <xf numFmtId="0" fontId="0" fillId="16" borderId="8" xfId="0" applyFill="1" applyBorder="1" applyAlignment="1">
      <alignment horizontal="center" vertical="center"/>
    </xf>
    <xf numFmtId="0" fontId="0" fillId="0" borderId="0" xfId="0" applyBorder="1" applyAlignment="1">
      <alignment horizontal="center" vertical="center"/>
    </xf>
    <xf numFmtId="2" fontId="0" fillId="0" borderId="0" xfId="0" applyNumberForma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11" fillId="0" borderId="15" xfId="0" applyFont="1" applyBorder="1" applyAlignment="1">
      <alignment horizontal="center"/>
    </xf>
    <xf numFmtId="0" fontId="11" fillId="0" borderId="18" xfId="0" applyFont="1" applyBorder="1" applyAlignment="1">
      <alignment horizontal="center"/>
    </xf>
    <xf numFmtId="0" fontId="0" fillId="0" borderId="0" xfId="0" applyBorder="1" applyAlignment="1">
      <alignment horizontal="center"/>
    </xf>
    <xf numFmtId="0" fontId="3" fillId="0" borderId="0" xfId="0" applyFont="1" applyBorder="1" applyAlignment="1">
      <alignment horizontal="center" vertical="center"/>
    </xf>
    <xf numFmtId="0" fontId="11" fillId="0" borderId="0" xfId="0" applyFont="1" applyBorder="1" applyAlignment="1">
      <alignment horizontal="center"/>
    </xf>
    <xf numFmtId="0" fontId="5" fillId="0" borderId="0" xfId="0" applyFont="1" applyAlignment="1">
      <alignment horizontal="center"/>
    </xf>
    <xf numFmtId="0" fontId="0" fillId="10" borderId="0" xfId="0" applyFill="1"/>
    <xf numFmtId="0" fontId="0" fillId="10" borderId="0" xfId="0" applyFill="1" applyAlignment="1">
      <alignment horizontal="center"/>
    </xf>
    <xf numFmtId="0" fontId="0" fillId="10" borderId="0" xfId="0" applyFill="1" applyAlignment="1">
      <alignment horizontal="center" vertical="center"/>
    </xf>
    <xf numFmtId="0" fontId="0" fillId="10" borderId="4" xfId="0" applyFill="1" applyBorder="1" applyAlignment="1">
      <alignment horizontal="center" vertical="center"/>
    </xf>
    <xf numFmtId="2" fontId="0" fillId="0" borderId="26" xfId="0" applyNumberFormat="1" applyBorder="1" applyAlignment="1">
      <alignment horizontal="center"/>
    </xf>
    <xf numFmtId="164" fontId="0" fillId="0" borderId="11" xfId="0" applyNumberFormat="1" applyBorder="1" applyAlignment="1">
      <alignment horizontal="center" vertical="center"/>
    </xf>
    <xf numFmtId="2" fontId="0" fillId="0" borderId="11" xfId="0" applyNumberFormat="1" applyBorder="1" applyAlignment="1">
      <alignment horizontal="center" vertical="center"/>
    </xf>
    <xf numFmtId="0" fontId="0" fillId="0" borderId="11" xfId="0" applyBorder="1" applyAlignment="1">
      <alignment horizontal="center"/>
    </xf>
    <xf numFmtId="0" fontId="5" fillId="0" borderId="11" xfId="0" applyFont="1" applyBorder="1" applyAlignment="1">
      <alignment horizontal="center"/>
    </xf>
    <xf numFmtId="0" fontId="0" fillId="0" borderId="26"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9F66-03AA-451D-B48F-DE4ED6C48E8C}">
  <dimension ref="A1:O111"/>
  <sheetViews>
    <sheetView tabSelected="1" zoomScale="77" zoomScaleNormal="77" workbookViewId="0">
      <selection activeCell="H111" sqref="H111"/>
    </sheetView>
  </sheetViews>
  <sheetFormatPr baseColWidth="10" defaultRowHeight="15" x14ac:dyDescent="0.25"/>
  <cols>
    <col min="1" max="1" width="9.140625" customWidth="1"/>
    <col min="2" max="2" width="17.140625" style="1" customWidth="1"/>
    <col min="3" max="3" width="13.7109375" style="1" customWidth="1"/>
    <col min="4" max="4" width="12.5703125" style="1" customWidth="1"/>
    <col min="5" max="5" width="13.5703125" style="1" bestFit="1" customWidth="1"/>
    <col min="6" max="6" width="14" style="1" customWidth="1"/>
    <col min="7" max="7" width="33.85546875" style="1" customWidth="1"/>
    <col min="8" max="8" width="7" style="3" customWidth="1"/>
    <col min="9" max="9" width="2" style="104" customWidth="1"/>
    <col min="10" max="10" width="9.140625" customWidth="1"/>
    <col min="11" max="11" width="11.42578125" customWidth="1"/>
    <col min="12" max="12" width="2.28515625" customWidth="1"/>
    <col min="14" max="14" width="10.85546875" style="3" bestFit="1" customWidth="1"/>
  </cols>
  <sheetData>
    <row r="1" spans="1:15" x14ac:dyDescent="0.25">
      <c r="F1" s="2" t="s">
        <v>0</v>
      </c>
      <c r="G1" s="2"/>
      <c r="I1" s="103"/>
      <c r="J1" s="91" t="s">
        <v>236</v>
      </c>
      <c r="K1" s="92"/>
      <c r="L1" s="99"/>
    </row>
    <row r="2" spans="1:15" ht="21" x14ac:dyDescent="0.25">
      <c r="F2" s="4" t="s">
        <v>1</v>
      </c>
      <c r="G2" s="4"/>
      <c r="I2" s="103"/>
      <c r="J2" s="93" t="s">
        <v>2</v>
      </c>
      <c r="K2" s="94"/>
      <c r="L2" s="100"/>
    </row>
    <row r="3" spans="1:15" ht="21" x14ac:dyDescent="0.25">
      <c r="H3" s="3">
        <f>SUM(I64:I129)</f>
        <v>0</v>
      </c>
      <c r="I3" s="103"/>
      <c r="J3" s="93"/>
      <c r="K3" s="94"/>
      <c r="L3" s="100"/>
      <c r="O3" s="5"/>
    </row>
    <row r="4" spans="1:15" ht="15.75" thickBot="1" x14ac:dyDescent="0.3">
      <c r="J4" s="95" t="s">
        <v>237</v>
      </c>
      <c r="K4" s="96"/>
      <c r="L4" s="99"/>
      <c r="O4" s="5"/>
    </row>
    <row r="5" spans="1:15" ht="19.5" thickBot="1" x14ac:dyDescent="0.3">
      <c r="B5" s="6" t="s">
        <v>204</v>
      </c>
      <c r="C5" s="7"/>
      <c r="D5" s="7"/>
      <c r="E5" s="7"/>
      <c r="F5" s="7"/>
      <c r="G5" s="7"/>
      <c r="H5" s="8"/>
      <c r="I5" s="103"/>
      <c r="J5" s="97" t="s">
        <v>238</v>
      </c>
      <c r="K5" s="98"/>
      <c r="L5" s="101"/>
      <c r="M5" s="1" t="s">
        <v>239</v>
      </c>
      <c r="N5" s="3" t="s">
        <v>240</v>
      </c>
    </row>
    <row r="6" spans="1:15" x14ac:dyDescent="0.25">
      <c r="B6" s="11"/>
      <c r="C6" s="77" t="s">
        <v>4</v>
      </c>
      <c r="D6" s="78"/>
      <c r="E6" s="77" t="s">
        <v>5</v>
      </c>
      <c r="F6" s="79"/>
      <c r="G6" s="78"/>
      <c r="H6" s="15"/>
      <c r="I6" s="103"/>
    </row>
    <row r="7" spans="1:15" x14ac:dyDescent="0.25">
      <c r="B7" s="16" t="s">
        <v>6</v>
      </c>
      <c r="C7" s="17" t="s">
        <v>7</v>
      </c>
      <c r="D7" s="18" t="s">
        <v>8</v>
      </c>
      <c r="E7" s="17" t="s">
        <v>8</v>
      </c>
      <c r="F7" s="18" t="s">
        <v>7</v>
      </c>
      <c r="G7" s="19" t="s">
        <v>9</v>
      </c>
      <c r="H7" s="20" t="s">
        <v>10</v>
      </c>
      <c r="I7" s="103"/>
      <c r="J7" s="18" t="s">
        <v>205</v>
      </c>
      <c r="K7" s="18" t="s">
        <v>206</v>
      </c>
      <c r="L7" s="1"/>
    </row>
    <row r="8" spans="1:15" x14ac:dyDescent="0.25">
      <c r="A8" s="80" t="s">
        <v>207</v>
      </c>
      <c r="B8" s="16" t="s">
        <v>208</v>
      </c>
      <c r="C8" s="17" t="s">
        <v>51</v>
      </c>
      <c r="D8" s="18" t="s">
        <v>114</v>
      </c>
      <c r="E8" s="29" t="s">
        <v>209</v>
      </c>
      <c r="F8" s="18" t="s">
        <v>210</v>
      </c>
      <c r="G8" s="23" t="s">
        <v>211</v>
      </c>
      <c r="H8" s="52">
        <v>2</v>
      </c>
      <c r="I8" s="105"/>
      <c r="J8" s="108">
        <v>5.83</v>
      </c>
      <c r="K8" s="109">
        <f>J8*$H8</f>
        <v>11.66</v>
      </c>
      <c r="L8" s="27"/>
      <c r="M8" s="18" t="s">
        <v>212</v>
      </c>
      <c r="N8" s="110"/>
    </row>
    <row r="9" spans="1:15" x14ac:dyDescent="0.25">
      <c r="A9" s="80" t="s">
        <v>207</v>
      </c>
      <c r="B9" s="16" t="s">
        <v>213</v>
      </c>
      <c r="C9" s="17" t="s">
        <v>51</v>
      </c>
      <c r="D9" s="18" t="s">
        <v>14</v>
      </c>
      <c r="E9" s="29" t="s">
        <v>214</v>
      </c>
      <c r="F9" s="18" t="s">
        <v>26</v>
      </c>
      <c r="G9" s="23" t="s">
        <v>54</v>
      </c>
      <c r="H9" s="52">
        <v>1</v>
      </c>
      <c r="I9" s="105"/>
      <c r="J9" s="108">
        <v>0.59399999999999997</v>
      </c>
      <c r="K9" s="109">
        <f>J9*$H9</f>
        <v>0.59399999999999997</v>
      </c>
      <c r="L9" s="27"/>
      <c r="M9" s="18" t="s">
        <v>55</v>
      </c>
      <c r="N9" s="111" t="s">
        <v>56</v>
      </c>
    </row>
    <row r="10" spans="1:15" x14ac:dyDescent="0.25">
      <c r="A10" s="80" t="s">
        <v>207</v>
      </c>
      <c r="B10" s="81" t="s">
        <v>180</v>
      </c>
      <c r="C10" s="17" t="s">
        <v>51</v>
      </c>
      <c r="D10" s="18" t="s">
        <v>82</v>
      </c>
      <c r="E10" s="29" t="s">
        <v>53</v>
      </c>
      <c r="F10" s="18" t="s">
        <v>26</v>
      </c>
      <c r="G10" s="23" t="s">
        <v>54</v>
      </c>
      <c r="H10" s="52">
        <v>2</v>
      </c>
      <c r="I10" s="105"/>
      <c r="J10" s="108">
        <v>0.59399999999999997</v>
      </c>
      <c r="K10" s="109">
        <f>J10*$H10</f>
        <v>1.1879999999999999</v>
      </c>
      <c r="L10" s="27"/>
      <c r="M10" s="18" t="s">
        <v>55</v>
      </c>
      <c r="N10" s="111" t="s">
        <v>56</v>
      </c>
    </row>
    <row r="11" spans="1:15" x14ac:dyDescent="0.25">
      <c r="A11" s="80" t="s">
        <v>207</v>
      </c>
      <c r="B11" s="16" t="s">
        <v>187</v>
      </c>
      <c r="C11" s="17" t="s">
        <v>51</v>
      </c>
      <c r="D11" s="18" t="s">
        <v>151</v>
      </c>
      <c r="E11" s="29" t="s">
        <v>191</v>
      </c>
      <c r="F11" s="18" t="s">
        <v>26</v>
      </c>
      <c r="G11" s="23" t="s">
        <v>192</v>
      </c>
      <c r="H11" s="52">
        <v>2</v>
      </c>
      <c r="I11" s="105"/>
      <c r="J11" s="108">
        <v>0.71</v>
      </c>
      <c r="K11" s="109">
        <f>J11*$H11</f>
        <v>1.42</v>
      </c>
      <c r="L11" s="27"/>
      <c r="M11" s="18" t="s">
        <v>193</v>
      </c>
      <c r="N11" s="111" t="s">
        <v>194</v>
      </c>
    </row>
    <row r="12" spans="1:15" ht="15.75" thickBot="1" x14ac:dyDescent="0.3">
      <c r="A12" s="80" t="s">
        <v>207</v>
      </c>
      <c r="B12" s="16" t="s">
        <v>215</v>
      </c>
      <c r="C12" s="17" t="s">
        <v>58</v>
      </c>
      <c r="D12" s="18" t="s">
        <v>216</v>
      </c>
      <c r="E12" s="22" t="s">
        <v>217</v>
      </c>
      <c r="F12" s="18" t="s">
        <v>218</v>
      </c>
      <c r="G12" s="19"/>
      <c r="H12" s="52">
        <v>1</v>
      </c>
      <c r="I12" s="105"/>
      <c r="J12" s="108">
        <v>0.216</v>
      </c>
      <c r="K12" s="109">
        <f>J12*$H12</f>
        <v>0.216</v>
      </c>
      <c r="L12" s="27"/>
    </row>
    <row r="13" spans="1:15" ht="15.75" thickBot="1" x14ac:dyDescent="0.3">
      <c r="E13" s="32" t="s">
        <v>30</v>
      </c>
      <c r="F13" s="33"/>
      <c r="G13" s="33"/>
      <c r="H13" s="35">
        <f>SUM(H8:H12)</f>
        <v>8</v>
      </c>
      <c r="I13" s="103"/>
      <c r="J13" s="9"/>
      <c r="K13" s="107">
        <f>SUM(K8:K12)</f>
        <v>15.077999999999999</v>
      </c>
      <c r="L13" s="90"/>
    </row>
    <row r="14" spans="1:15" ht="15.75" thickBot="1" x14ac:dyDescent="0.3">
      <c r="E14" s="32" t="s">
        <v>31</v>
      </c>
      <c r="F14" s="33"/>
      <c r="G14" s="36"/>
      <c r="H14" s="35">
        <f>H13</f>
        <v>8</v>
      </c>
      <c r="I14" s="103"/>
      <c r="J14" s="9"/>
      <c r="K14" s="35">
        <f>K13</f>
        <v>15.077999999999999</v>
      </c>
      <c r="L14" s="90"/>
    </row>
    <row r="15" spans="1:15" ht="15.75" thickBot="1" x14ac:dyDescent="0.3">
      <c r="E15" s="89"/>
      <c r="F15" s="89"/>
      <c r="G15" s="89"/>
      <c r="H15" s="90"/>
      <c r="I15" s="103"/>
      <c r="J15" s="9"/>
      <c r="K15" s="90"/>
      <c r="L15" s="90"/>
    </row>
    <row r="16" spans="1:15" ht="18.75" thickBot="1" x14ac:dyDescent="0.3">
      <c r="B16" s="6" t="s">
        <v>219</v>
      </c>
      <c r="C16" s="7"/>
      <c r="D16" s="7"/>
      <c r="E16" s="7"/>
      <c r="F16" s="7"/>
      <c r="G16" s="7"/>
      <c r="H16" s="8"/>
      <c r="I16" s="103"/>
      <c r="J16" s="9"/>
      <c r="K16" s="10"/>
      <c r="L16" s="10"/>
    </row>
    <row r="17" spans="1:14" x14ac:dyDescent="0.25">
      <c r="B17" s="11"/>
      <c r="C17" s="12" t="s">
        <v>4</v>
      </c>
      <c r="D17" s="13"/>
      <c r="E17" s="12" t="s">
        <v>5</v>
      </c>
      <c r="F17" s="13"/>
      <c r="G17" s="14"/>
      <c r="H17" s="15"/>
      <c r="I17" s="103"/>
      <c r="J17" s="9"/>
      <c r="K17" s="10"/>
      <c r="L17" s="10"/>
    </row>
    <row r="18" spans="1:14" x14ac:dyDescent="0.25">
      <c r="B18" s="16" t="s">
        <v>6</v>
      </c>
      <c r="C18" s="17" t="s">
        <v>7</v>
      </c>
      <c r="D18" s="18" t="s">
        <v>8</v>
      </c>
      <c r="E18" s="17" t="s">
        <v>8</v>
      </c>
      <c r="F18" s="18" t="s">
        <v>7</v>
      </c>
      <c r="G18" s="19" t="s">
        <v>9</v>
      </c>
      <c r="H18" s="20" t="s">
        <v>10</v>
      </c>
      <c r="I18" s="103"/>
      <c r="J18" s="9"/>
      <c r="K18" s="10"/>
      <c r="L18" s="10"/>
    </row>
    <row r="19" spans="1:14" x14ac:dyDescent="0.25">
      <c r="A19" s="82" t="s">
        <v>220</v>
      </c>
      <c r="B19" s="16" t="s">
        <v>221</v>
      </c>
      <c r="C19" s="17" t="s">
        <v>51</v>
      </c>
      <c r="D19" s="18" t="s">
        <v>222</v>
      </c>
      <c r="E19" s="29" t="s">
        <v>223</v>
      </c>
      <c r="F19" s="18" t="s">
        <v>115</v>
      </c>
      <c r="G19" s="23" t="s">
        <v>224</v>
      </c>
      <c r="H19" s="52">
        <v>4</v>
      </c>
      <c r="I19" s="105"/>
      <c r="J19" s="108">
        <v>1.65</v>
      </c>
      <c r="K19" s="109">
        <f>J19*$H19</f>
        <v>6.6</v>
      </c>
      <c r="L19" s="27"/>
      <c r="M19" s="18" t="s">
        <v>117</v>
      </c>
      <c r="N19" s="111" t="s">
        <v>118</v>
      </c>
    </row>
    <row r="20" spans="1:14" x14ac:dyDescent="0.25">
      <c r="A20" s="82" t="s">
        <v>220</v>
      </c>
      <c r="B20" s="16" t="s">
        <v>225</v>
      </c>
      <c r="C20" s="17" t="s">
        <v>51</v>
      </c>
      <c r="D20" s="18" t="s">
        <v>226</v>
      </c>
      <c r="E20" s="29" t="s">
        <v>227</v>
      </c>
      <c r="F20" s="18" t="s">
        <v>26</v>
      </c>
      <c r="G20" s="23" t="s">
        <v>228</v>
      </c>
      <c r="H20" s="52">
        <v>4</v>
      </c>
      <c r="I20" s="105"/>
      <c r="J20" s="108">
        <v>1.2</v>
      </c>
      <c r="K20" s="109">
        <f>J20*$H20</f>
        <v>4.8</v>
      </c>
      <c r="L20" s="27"/>
      <c r="M20" s="18" t="s">
        <v>229</v>
      </c>
      <c r="N20" s="111" t="s">
        <v>230</v>
      </c>
    </row>
    <row r="21" spans="1:14" x14ac:dyDescent="0.25">
      <c r="A21" s="82" t="s">
        <v>220</v>
      </c>
      <c r="B21" s="16" t="s">
        <v>231</v>
      </c>
      <c r="C21" s="17" t="s">
        <v>51</v>
      </c>
      <c r="D21" s="18" t="s">
        <v>222</v>
      </c>
      <c r="E21" s="29" t="s">
        <v>223</v>
      </c>
      <c r="F21" s="18" t="s">
        <v>115</v>
      </c>
      <c r="G21" s="23" t="s">
        <v>224</v>
      </c>
      <c r="H21" s="52">
        <v>4</v>
      </c>
      <c r="I21" s="105"/>
      <c r="J21" s="108">
        <v>1.65</v>
      </c>
      <c r="K21" s="109">
        <f>J21*$H21</f>
        <v>6.6</v>
      </c>
      <c r="L21" s="27"/>
      <c r="M21" s="18" t="s">
        <v>117</v>
      </c>
      <c r="N21" s="111" t="s">
        <v>118</v>
      </c>
    </row>
    <row r="22" spans="1:14" ht="15.75" thickBot="1" x14ac:dyDescent="0.3">
      <c r="A22" s="82" t="s">
        <v>220</v>
      </c>
      <c r="B22" s="83" t="s">
        <v>232</v>
      </c>
      <c r="C22" s="84" t="s">
        <v>233</v>
      </c>
      <c r="D22" s="85" t="s">
        <v>234</v>
      </c>
      <c r="E22" s="86" t="s">
        <v>235</v>
      </c>
      <c r="F22" s="85"/>
      <c r="G22" s="87"/>
      <c r="H22" s="88">
        <v>0</v>
      </c>
      <c r="I22" s="105"/>
      <c r="J22" s="108">
        <v>0</v>
      </c>
      <c r="K22" s="109">
        <f>J22*$H22</f>
        <v>0</v>
      </c>
      <c r="L22" s="27"/>
    </row>
    <row r="23" spans="1:14" ht="15.75" thickBot="1" x14ac:dyDescent="0.3">
      <c r="E23" s="32" t="s">
        <v>30</v>
      </c>
      <c r="F23" s="33"/>
      <c r="G23" s="36"/>
      <c r="H23" s="35">
        <f>SUM(H19:H22)</f>
        <v>12</v>
      </c>
      <c r="I23" s="103"/>
      <c r="J23" s="9"/>
      <c r="K23" s="107">
        <f>SUM(K19:K22)</f>
        <v>18</v>
      </c>
      <c r="L23" s="90"/>
    </row>
    <row r="24" spans="1:14" ht="15.75" thickBot="1" x14ac:dyDescent="0.3">
      <c r="E24" s="32" t="s">
        <v>31</v>
      </c>
      <c r="F24" s="33"/>
      <c r="G24" s="36"/>
      <c r="H24" s="35">
        <f>H13+H23</f>
        <v>20</v>
      </c>
      <c r="I24" s="103"/>
      <c r="J24" s="9"/>
      <c r="K24" s="35">
        <f>K14+K23</f>
        <v>33.078000000000003</v>
      </c>
      <c r="L24" s="90"/>
    </row>
    <row r="25" spans="1:14" ht="15.75" thickBot="1" x14ac:dyDescent="0.3">
      <c r="E25" s="89"/>
      <c r="F25" s="89"/>
      <c r="G25" s="89"/>
      <c r="H25" s="90"/>
      <c r="I25" s="103"/>
      <c r="J25" s="9"/>
      <c r="K25" s="90"/>
      <c r="L25" s="90"/>
    </row>
    <row r="26" spans="1:14" ht="18.75" thickBot="1" x14ac:dyDescent="0.3">
      <c r="B26" s="6" t="s">
        <v>164</v>
      </c>
      <c r="C26" s="7"/>
      <c r="D26" s="7"/>
      <c r="E26" s="7"/>
      <c r="F26" s="7"/>
      <c r="G26" s="7"/>
      <c r="H26" s="8"/>
      <c r="I26" s="103"/>
      <c r="J26" s="9"/>
      <c r="K26" s="10"/>
      <c r="L26" s="10"/>
    </row>
    <row r="27" spans="1:14" x14ac:dyDescent="0.25">
      <c r="B27" s="11"/>
      <c r="C27" s="12" t="s">
        <v>4</v>
      </c>
      <c r="D27" s="13"/>
      <c r="E27" s="12" t="s">
        <v>5</v>
      </c>
      <c r="F27" s="13"/>
      <c r="G27" s="14"/>
      <c r="H27" s="15"/>
      <c r="I27" s="103"/>
      <c r="J27" s="9"/>
      <c r="K27" s="10"/>
      <c r="L27" s="10"/>
    </row>
    <row r="28" spans="1:14" x14ac:dyDescent="0.25">
      <c r="B28" s="16" t="s">
        <v>6</v>
      </c>
      <c r="C28" s="17" t="s">
        <v>7</v>
      </c>
      <c r="D28" s="18" t="s">
        <v>8</v>
      </c>
      <c r="E28" s="17" t="s">
        <v>8</v>
      </c>
      <c r="F28" s="18" t="s">
        <v>7</v>
      </c>
      <c r="G28" s="19" t="s">
        <v>9</v>
      </c>
      <c r="H28" s="20" t="s">
        <v>10</v>
      </c>
      <c r="I28" s="103"/>
      <c r="J28" s="9"/>
      <c r="K28" s="10"/>
      <c r="L28" s="10"/>
    </row>
    <row r="29" spans="1:14" x14ac:dyDescent="0.25">
      <c r="B29" s="53" t="s">
        <v>165</v>
      </c>
      <c r="C29" s="54"/>
      <c r="D29" s="54"/>
      <c r="E29" s="54"/>
      <c r="F29" s="54"/>
      <c r="G29" s="54"/>
      <c r="H29" s="55"/>
      <c r="I29" s="103"/>
      <c r="J29" s="9"/>
      <c r="K29" s="10"/>
      <c r="L29" s="10"/>
    </row>
    <row r="30" spans="1:14" x14ac:dyDescent="0.25">
      <c r="A30" s="66" t="s">
        <v>166</v>
      </c>
      <c r="B30" s="67" t="s">
        <v>167</v>
      </c>
      <c r="C30" s="68" t="s">
        <v>168</v>
      </c>
      <c r="D30" s="69"/>
      <c r="E30" s="69"/>
      <c r="F30" s="69"/>
      <c r="G30" s="70"/>
      <c r="H30" s="71"/>
      <c r="I30" s="105"/>
      <c r="J30" s="26"/>
      <c r="K30" s="27"/>
      <c r="L30" s="27"/>
    </row>
    <row r="31" spans="1:14" x14ac:dyDescent="0.25">
      <c r="A31" s="66" t="s">
        <v>166</v>
      </c>
      <c r="B31" s="42" t="s">
        <v>169</v>
      </c>
      <c r="C31" s="43" t="s">
        <v>35</v>
      </c>
      <c r="D31" s="44" t="s">
        <v>111</v>
      </c>
      <c r="E31" s="45" t="s">
        <v>111</v>
      </c>
      <c r="F31" s="44" t="s">
        <v>107</v>
      </c>
      <c r="G31" s="46" t="s">
        <v>170</v>
      </c>
      <c r="H31" s="71">
        <v>2</v>
      </c>
      <c r="I31" s="105"/>
      <c r="J31" s="108">
        <v>0.45</v>
      </c>
      <c r="K31" s="109">
        <f>J31*$H31</f>
        <v>0.9</v>
      </c>
      <c r="L31" s="27"/>
    </row>
    <row r="32" spans="1:14" x14ac:dyDescent="0.25">
      <c r="A32" s="66" t="s">
        <v>166</v>
      </c>
      <c r="B32" s="16" t="s">
        <v>171</v>
      </c>
      <c r="C32" s="17" t="s">
        <v>13</v>
      </c>
      <c r="D32" s="18" t="s">
        <v>172</v>
      </c>
      <c r="E32" s="22" t="s">
        <v>25</v>
      </c>
      <c r="F32" s="18" t="s">
        <v>15</v>
      </c>
      <c r="G32" s="23" t="s">
        <v>173</v>
      </c>
      <c r="H32" s="52">
        <v>2</v>
      </c>
      <c r="I32" s="105"/>
      <c r="J32" s="108">
        <v>0.72</v>
      </c>
      <c r="K32" s="109">
        <f>J32*$H32</f>
        <v>1.44</v>
      </c>
      <c r="L32" s="27"/>
      <c r="M32" s="18" t="s">
        <v>17</v>
      </c>
      <c r="N32" s="110"/>
    </row>
    <row r="33" spans="1:14" x14ac:dyDescent="0.25">
      <c r="A33" s="66" t="s">
        <v>166</v>
      </c>
      <c r="B33" s="16" t="s">
        <v>140</v>
      </c>
      <c r="C33" s="17" t="s">
        <v>174</v>
      </c>
      <c r="D33" s="18" t="s">
        <v>75</v>
      </c>
      <c r="E33" s="22" t="s">
        <v>47</v>
      </c>
      <c r="F33" s="18" t="s">
        <v>133</v>
      </c>
      <c r="G33" s="23" t="s">
        <v>134</v>
      </c>
      <c r="H33" s="52">
        <v>2</v>
      </c>
      <c r="I33" s="105"/>
      <c r="J33" s="108">
        <v>0.72399999999999998</v>
      </c>
      <c r="K33" s="109">
        <f>J33*$H33</f>
        <v>1.448</v>
      </c>
      <c r="L33" s="27"/>
      <c r="M33" s="18"/>
      <c r="N33" s="110"/>
    </row>
    <row r="34" spans="1:14" x14ac:dyDescent="0.25">
      <c r="A34" s="66" t="s">
        <v>166</v>
      </c>
      <c r="B34" s="72" t="s">
        <v>152</v>
      </c>
      <c r="C34" s="73" t="s">
        <v>175</v>
      </c>
      <c r="D34" s="74" t="s">
        <v>176</v>
      </c>
      <c r="E34" s="45" t="s">
        <v>177</v>
      </c>
      <c r="F34" s="74" t="s">
        <v>178</v>
      </c>
      <c r="G34" s="75" t="s">
        <v>179</v>
      </c>
      <c r="H34" s="52">
        <v>2</v>
      </c>
      <c r="I34" s="105"/>
      <c r="J34" s="108">
        <v>0.33300000000000002</v>
      </c>
      <c r="K34" s="109">
        <f>J34*$H34</f>
        <v>0.66600000000000004</v>
      </c>
      <c r="L34" s="27"/>
      <c r="M34" s="74"/>
      <c r="N34" s="110"/>
    </row>
    <row r="35" spans="1:14" x14ac:dyDescent="0.25">
      <c r="A35" s="66" t="s">
        <v>166</v>
      </c>
      <c r="B35" s="16" t="s">
        <v>180</v>
      </c>
      <c r="C35" s="17" t="s">
        <v>13</v>
      </c>
      <c r="D35" s="18" t="s">
        <v>181</v>
      </c>
      <c r="E35" s="29" t="s">
        <v>83</v>
      </c>
      <c r="F35" s="18" t="s">
        <v>26</v>
      </c>
      <c r="G35" s="23" t="s">
        <v>84</v>
      </c>
      <c r="H35" s="52">
        <v>2</v>
      </c>
      <c r="I35" s="105"/>
      <c r="J35" s="108">
        <v>0.64700000000000002</v>
      </c>
      <c r="K35" s="109">
        <f>J35*$H35</f>
        <v>1.294</v>
      </c>
      <c r="L35" s="27"/>
      <c r="M35" s="18" t="s">
        <v>85</v>
      </c>
      <c r="N35" s="111" t="s">
        <v>86</v>
      </c>
    </row>
    <row r="36" spans="1:14" x14ac:dyDescent="0.25">
      <c r="A36" s="66" t="s">
        <v>166</v>
      </c>
      <c r="B36" s="16" t="s">
        <v>182</v>
      </c>
      <c r="C36" s="17" t="s">
        <v>13</v>
      </c>
      <c r="D36" s="18" t="s">
        <v>183</v>
      </c>
      <c r="E36" s="29" t="s">
        <v>151</v>
      </c>
      <c r="F36" s="18" t="s">
        <v>26</v>
      </c>
      <c r="G36" s="23" t="s">
        <v>184</v>
      </c>
      <c r="H36" s="52">
        <v>2</v>
      </c>
      <c r="I36" s="105"/>
      <c r="J36" s="108">
        <v>0.45</v>
      </c>
      <c r="K36" s="109">
        <f>J36*$H36</f>
        <v>0.9</v>
      </c>
      <c r="L36" s="27"/>
      <c r="M36" s="18" t="s">
        <v>85</v>
      </c>
      <c r="N36" s="111" t="s">
        <v>185</v>
      </c>
    </row>
    <row r="37" spans="1:14" x14ac:dyDescent="0.25">
      <c r="A37" s="66" t="s">
        <v>166</v>
      </c>
      <c r="B37" s="16" t="s">
        <v>186</v>
      </c>
      <c r="C37" s="17" t="s">
        <v>13</v>
      </c>
      <c r="D37" s="18" t="s">
        <v>64</v>
      </c>
      <c r="E37" s="22" t="s">
        <v>128</v>
      </c>
      <c r="F37" s="60" t="s">
        <v>99</v>
      </c>
      <c r="G37" s="61" t="s">
        <v>129</v>
      </c>
      <c r="H37" s="52">
        <v>2</v>
      </c>
      <c r="I37" s="105"/>
      <c r="J37" s="108">
        <v>0.63900000000000001</v>
      </c>
      <c r="K37" s="109">
        <f>J37*$H37</f>
        <v>1.278</v>
      </c>
      <c r="L37" s="27"/>
      <c r="M37" s="18"/>
      <c r="N37" s="110"/>
    </row>
    <row r="38" spans="1:14" x14ac:dyDescent="0.25">
      <c r="A38" s="66" t="s">
        <v>166</v>
      </c>
      <c r="B38" s="72" t="s">
        <v>187</v>
      </c>
      <c r="C38" s="73" t="s">
        <v>73</v>
      </c>
      <c r="D38" s="74" t="s">
        <v>188</v>
      </c>
      <c r="E38" s="76" t="s">
        <v>189</v>
      </c>
      <c r="F38" s="74"/>
      <c r="G38" s="75"/>
      <c r="H38" s="52">
        <v>0</v>
      </c>
      <c r="I38" s="105"/>
      <c r="J38" s="108">
        <v>0</v>
      </c>
      <c r="K38" s="109">
        <f>J38*$H38</f>
        <v>0</v>
      </c>
      <c r="L38" s="27"/>
      <c r="M38" s="74"/>
      <c r="N38" s="110"/>
    </row>
    <row r="39" spans="1:14" x14ac:dyDescent="0.25">
      <c r="A39" s="66" t="s">
        <v>166</v>
      </c>
      <c r="B39" s="16" t="s">
        <v>190</v>
      </c>
      <c r="C39" s="17" t="s">
        <v>13</v>
      </c>
      <c r="D39" s="18" t="s">
        <v>151</v>
      </c>
      <c r="E39" s="29" t="s">
        <v>191</v>
      </c>
      <c r="F39" s="18" t="s">
        <v>26</v>
      </c>
      <c r="G39" s="23" t="s">
        <v>192</v>
      </c>
      <c r="H39" s="52">
        <v>2</v>
      </c>
      <c r="I39" s="105"/>
      <c r="J39" s="108">
        <v>0.71</v>
      </c>
      <c r="K39" s="109">
        <f>J39*$H39</f>
        <v>1.42</v>
      </c>
      <c r="L39" s="27"/>
      <c r="M39" s="18" t="s">
        <v>193</v>
      </c>
      <c r="N39" s="111" t="s">
        <v>194</v>
      </c>
    </row>
    <row r="40" spans="1:14" x14ac:dyDescent="0.25">
      <c r="A40" s="66" t="s">
        <v>166</v>
      </c>
      <c r="B40" s="42" t="s">
        <v>195</v>
      </c>
      <c r="C40" s="43" t="s">
        <v>35</v>
      </c>
      <c r="D40" s="44" t="s">
        <v>196</v>
      </c>
      <c r="E40" s="45" t="s">
        <v>196</v>
      </c>
      <c r="F40" s="44" t="s">
        <v>107</v>
      </c>
      <c r="G40" s="46" t="s">
        <v>38</v>
      </c>
      <c r="H40" s="71">
        <v>4</v>
      </c>
      <c r="I40" s="105"/>
      <c r="J40" s="108">
        <v>0.38700000000000001</v>
      </c>
      <c r="K40" s="109">
        <f>J40*$H40</f>
        <v>1.548</v>
      </c>
      <c r="L40" s="27"/>
      <c r="M40" s="18"/>
      <c r="N40" s="110"/>
    </row>
    <row r="41" spans="1:14" x14ac:dyDescent="0.25">
      <c r="A41" s="66" t="s">
        <v>166</v>
      </c>
      <c r="B41" s="16" t="s">
        <v>136</v>
      </c>
      <c r="C41" s="17" t="s">
        <v>58</v>
      </c>
      <c r="D41" s="18" t="s">
        <v>197</v>
      </c>
      <c r="E41" s="22" t="s">
        <v>197</v>
      </c>
      <c r="F41" s="18" t="s">
        <v>198</v>
      </c>
      <c r="G41" s="23" t="s">
        <v>199</v>
      </c>
      <c r="H41" s="52">
        <v>2</v>
      </c>
      <c r="I41" s="105"/>
      <c r="J41" s="108">
        <v>0.19800000000000001</v>
      </c>
      <c r="K41" s="109">
        <f>J41*$H41</f>
        <v>0.39600000000000002</v>
      </c>
      <c r="L41" s="27"/>
    </row>
    <row r="42" spans="1:14" ht="15.75" thickBot="1" x14ac:dyDescent="0.3">
      <c r="A42" s="66" t="s">
        <v>166</v>
      </c>
      <c r="B42" s="16" t="s">
        <v>57</v>
      </c>
      <c r="C42" s="17" t="s">
        <v>58</v>
      </c>
      <c r="D42" s="18" t="s">
        <v>200</v>
      </c>
      <c r="E42" s="22" t="s">
        <v>201</v>
      </c>
      <c r="F42" s="18" t="s">
        <v>202</v>
      </c>
      <c r="G42" s="23" t="s">
        <v>203</v>
      </c>
      <c r="H42" s="52">
        <v>2</v>
      </c>
      <c r="I42" s="105"/>
      <c r="J42" s="108">
        <v>0.22500000000000001</v>
      </c>
      <c r="K42" s="109">
        <f>J42*$H42</f>
        <v>0.45</v>
      </c>
      <c r="L42" s="27"/>
    </row>
    <row r="43" spans="1:14" ht="15.75" thickBot="1" x14ac:dyDescent="0.3">
      <c r="E43" s="32" t="s">
        <v>30</v>
      </c>
      <c r="F43" s="33"/>
      <c r="G43" s="33"/>
      <c r="H43" s="35">
        <f>SUM(H31:H42)</f>
        <v>24</v>
      </c>
      <c r="I43" s="103"/>
      <c r="J43" s="10"/>
      <c r="K43" s="107">
        <f>SUM(K30:K42)</f>
        <v>11.74</v>
      </c>
      <c r="L43" s="90"/>
    </row>
    <row r="44" spans="1:14" ht="15.75" thickBot="1" x14ac:dyDescent="0.3">
      <c r="E44" s="32" t="s">
        <v>31</v>
      </c>
      <c r="F44" s="33"/>
      <c r="G44" s="36"/>
      <c r="H44" s="35">
        <f>H43+H24</f>
        <v>44</v>
      </c>
      <c r="J44" s="10"/>
      <c r="K44" s="35">
        <f>K43+K24</f>
        <v>44.818000000000005</v>
      </c>
      <c r="L44" s="90"/>
    </row>
    <row r="45" spans="1:14" ht="15.75" thickBot="1" x14ac:dyDescent="0.3">
      <c r="E45" s="89"/>
      <c r="F45" s="89"/>
      <c r="G45" s="89"/>
      <c r="H45" s="90"/>
      <c r="I45" s="103"/>
      <c r="J45" s="9"/>
      <c r="K45" s="90"/>
      <c r="L45" s="90"/>
    </row>
    <row r="46" spans="1:14" ht="18.75" thickBot="1" x14ac:dyDescent="0.3">
      <c r="B46" s="6" t="s">
        <v>32</v>
      </c>
      <c r="C46" s="7"/>
      <c r="D46" s="7"/>
      <c r="E46" s="7"/>
      <c r="F46" s="7"/>
      <c r="G46" s="7"/>
      <c r="H46" s="8"/>
      <c r="I46" s="103"/>
      <c r="J46" s="9"/>
      <c r="K46" s="10"/>
      <c r="L46" s="10"/>
    </row>
    <row r="47" spans="1:14" x14ac:dyDescent="0.25">
      <c r="B47" s="37"/>
      <c r="C47" s="38" t="s">
        <v>4</v>
      </c>
      <c r="D47" s="39"/>
      <c r="E47" s="38" t="s">
        <v>5</v>
      </c>
      <c r="F47" s="39"/>
      <c r="G47" s="40"/>
      <c r="H47" s="15"/>
      <c r="I47" s="103"/>
      <c r="J47" s="9"/>
      <c r="K47" s="10"/>
      <c r="L47" s="10"/>
    </row>
    <row r="48" spans="1:14" x14ac:dyDescent="0.25">
      <c r="B48" s="16" t="s">
        <v>6</v>
      </c>
      <c r="C48" s="17" t="s">
        <v>7</v>
      </c>
      <c r="D48" s="18" t="s">
        <v>8</v>
      </c>
      <c r="E48" s="17" t="s">
        <v>8</v>
      </c>
      <c r="F48" s="18" t="s">
        <v>7</v>
      </c>
      <c r="G48" s="19" t="s">
        <v>9</v>
      </c>
      <c r="H48" s="20" t="s">
        <v>10</v>
      </c>
      <c r="I48" s="103"/>
      <c r="J48" s="9"/>
      <c r="K48" s="10"/>
      <c r="L48" s="10"/>
    </row>
    <row r="49" spans="1:14" x14ac:dyDescent="0.25">
      <c r="A49" s="41" t="s">
        <v>33</v>
      </c>
      <c r="B49" s="42" t="s">
        <v>34</v>
      </c>
      <c r="C49" s="43" t="s">
        <v>35</v>
      </c>
      <c r="D49" s="44" t="s">
        <v>36</v>
      </c>
      <c r="E49" s="45" t="s">
        <v>36</v>
      </c>
      <c r="F49" s="44" t="s">
        <v>37</v>
      </c>
      <c r="G49" s="46" t="s">
        <v>38</v>
      </c>
      <c r="H49" s="47">
        <v>6</v>
      </c>
      <c r="I49" s="106"/>
      <c r="J49" s="108">
        <v>0.34200000000000003</v>
      </c>
      <c r="K49" s="109">
        <f>J49*$H49</f>
        <v>2.052</v>
      </c>
      <c r="L49" s="27"/>
    </row>
    <row r="50" spans="1:14" x14ac:dyDescent="0.25">
      <c r="A50" s="41" t="s">
        <v>33</v>
      </c>
      <c r="B50" s="42" t="s">
        <v>39</v>
      </c>
      <c r="C50" s="43" t="s">
        <v>35</v>
      </c>
      <c r="D50" s="44" t="s">
        <v>40</v>
      </c>
      <c r="E50" s="45" t="s">
        <v>40</v>
      </c>
      <c r="F50" s="44" t="s">
        <v>37</v>
      </c>
      <c r="G50" s="46" t="s">
        <v>38</v>
      </c>
      <c r="H50" s="47">
        <v>2</v>
      </c>
      <c r="I50" s="105"/>
      <c r="J50" s="108">
        <v>0.42299999999999999</v>
      </c>
      <c r="K50" s="109">
        <f>J50*$H50</f>
        <v>0.84599999999999997</v>
      </c>
      <c r="L50" s="27"/>
    </row>
    <row r="51" spans="1:14" x14ac:dyDescent="0.25">
      <c r="A51" s="41" t="s">
        <v>33</v>
      </c>
      <c r="B51" s="42" t="s">
        <v>41</v>
      </c>
      <c r="C51" s="43" t="s">
        <v>35</v>
      </c>
      <c r="D51" s="44" t="s">
        <v>42</v>
      </c>
      <c r="E51" s="45" t="s">
        <v>42</v>
      </c>
      <c r="F51" s="44" t="s">
        <v>37</v>
      </c>
      <c r="G51" s="46" t="s">
        <v>38</v>
      </c>
      <c r="H51" s="47">
        <v>4</v>
      </c>
      <c r="I51" s="105"/>
      <c r="J51" s="108">
        <v>0.42299999999999999</v>
      </c>
      <c r="K51" s="109">
        <f>J51*$H51</f>
        <v>1.6919999999999999</v>
      </c>
      <c r="L51" s="27"/>
    </row>
    <row r="52" spans="1:14" x14ac:dyDescent="0.25">
      <c r="A52" s="41" t="s">
        <v>33</v>
      </c>
      <c r="B52" s="16" t="s">
        <v>43</v>
      </c>
      <c r="C52" s="17" t="s">
        <v>13</v>
      </c>
      <c r="D52" s="18" t="s">
        <v>44</v>
      </c>
      <c r="E52" s="22" t="s">
        <v>25</v>
      </c>
      <c r="F52" s="18" t="s">
        <v>15</v>
      </c>
      <c r="G52" s="23" t="s">
        <v>45</v>
      </c>
      <c r="H52" s="24">
        <v>2</v>
      </c>
      <c r="I52" s="105"/>
      <c r="J52" s="108">
        <v>0.72</v>
      </c>
      <c r="K52" s="109">
        <f>J52*$H52</f>
        <v>1.44</v>
      </c>
      <c r="L52" s="27"/>
      <c r="M52" s="18" t="s">
        <v>17</v>
      </c>
      <c r="N52" s="110"/>
    </row>
    <row r="53" spans="1:14" x14ac:dyDescent="0.25">
      <c r="A53" s="41" t="s">
        <v>33</v>
      </c>
      <c r="B53" s="16" t="s">
        <v>46</v>
      </c>
      <c r="C53" s="17" t="s">
        <v>19</v>
      </c>
      <c r="D53" s="18" t="s">
        <v>47</v>
      </c>
      <c r="E53" s="22" t="s">
        <v>48</v>
      </c>
      <c r="F53" s="18" t="s">
        <v>21</v>
      </c>
      <c r="G53" s="23" t="s">
        <v>49</v>
      </c>
      <c r="H53" s="24">
        <v>2</v>
      </c>
      <c r="I53" s="105"/>
      <c r="J53" s="108">
        <v>2.0299999999999998</v>
      </c>
      <c r="K53" s="109">
        <f>J53*$H53</f>
        <v>4.0599999999999996</v>
      </c>
      <c r="L53" s="27"/>
      <c r="M53" s="18"/>
      <c r="N53" s="110"/>
    </row>
    <row r="54" spans="1:14" x14ac:dyDescent="0.25">
      <c r="A54" s="41" t="s">
        <v>33</v>
      </c>
      <c r="B54" s="16" t="s">
        <v>50</v>
      </c>
      <c r="C54" s="17" t="s">
        <v>51</v>
      </c>
      <c r="D54" s="18" t="s">
        <v>52</v>
      </c>
      <c r="E54" s="29" t="s">
        <v>53</v>
      </c>
      <c r="F54" s="18" t="s">
        <v>26</v>
      </c>
      <c r="G54" s="23" t="s">
        <v>54</v>
      </c>
      <c r="H54" s="30">
        <v>2</v>
      </c>
      <c r="I54" s="105"/>
      <c r="J54" s="108">
        <v>0.59399999999999997</v>
      </c>
      <c r="K54" s="109">
        <f>J54*$H54</f>
        <v>1.1879999999999999</v>
      </c>
      <c r="L54" s="27"/>
      <c r="M54" s="18" t="s">
        <v>55</v>
      </c>
      <c r="N54" s="111" t="s">
        <v>56</v>
      </c>
    </row>
    <row r="55" spans="1:14" x14ac:dyDescent="0.25">
      <c r="A55" s="41" t="s">
        <v>33</v>
      </c>
      <c r="B55" s="16" t="s">
        <v>57</v>
      </c>
      <c r="C55" s="17" t="s">
        <v>58</v>
      </c>
      <c r="D55" s="18" t="s">
        <v>59</v>
      </c>
      <c r="E55" s="22" t="s">
        <v>60</v>
      </c>
      <c r="F55" s="18" t="s">
        <v>61</v>
      </c>
      <c r="G55" s="23" t="s">
        <v>62</v>
      </c>
      <c r="H55" s="30">
        <v>2</v>
      </c>
      <c r="I55" s="105"/>
      <c r="J55" s="108">
        <v>0.38700000000000001</v>
      </c>
      <c r="K55" s="109">
        <f>J55*$H55</f>
        <v>0.77400000000000002</v>
      </c>
      <c r="L55" s="27"/>
      <c r="M55" s="18"/>
      <c r="N55" s="110"/>
    </row>
    <row r="56" spans="1:14" x14ac:dyDescent="0.25">
      <c r="A56" s="41" t="s">
        <v>33</v>
      </c>
      <c r="B56" s="16" t="s">
        <v>63</v>
      </c>
      <c r="C56" s="17" t="s">
        <v>51</v>
      </c>
      <c r="D56" s="18" t="s">
        <v>64</v>
      </c>
      <c r="E56" s="49" t="s">
        <v>64</v>
      </c>
      <c r="F56" s="18" t="s">
        <v>26</v>
      </c>
      <c r="G56" s="23" t="s">
        <v>65</v>
      </c>
      <c r="H56" s="30">
        <v>6</v>
      </c>
      <c r="I56" s="106"/>
      <c r="J56" s="108">
        <v>0.35099999999999998</v>
      </c>
      <c r="K56" s="109">
        <f>J56*$H56</f>
        <v>2.1059999999999999</v>
      </c>
      <c r="L56" s="27"/>
      <c r="M56" s="18"/>
      <c r="N56" s="110"/>
    </row>
    <row r="57" spans="1:14" x14ac:dyDescent="0.25">
      <c r="A57" s="41" t="s">
        <v>33</v>
      </c>
      <c r="B57" s="16" t="s">
        <v>66</v>
      </c>
      <c r="C57" s="17" t="s">
        <v>51</v>
      </c>
      <c r="D57" s="18" t="s">
        <v>67</v>
      </c>
      <c r="E57" s="29" t="s">
        <v>68</v>
      </c>
      <c r="F57" s="18" t="s">
        <v>26</v>
      </c>
      <c r="G57" s="23" t="s">
        <v>69</v>
      </c>
      <c r="H57" s="30">
        <v>4</v>
      </c>
      <c r="I57" s="105"/>
      <c r="J57" s="108">
        <v>1.29</v>
      </c>
      <c r="K57" s="109">
        <f>J57*$H57</f>
        <v>5.16</v>
      </c>
      <c r="L57" s="27"/>
      <c r="M57" s="18" t="s">
        <v>70</v>
      </c>
      <c r="N57" s="111" t="s">
        <v>71</v>
      </c>
    </row>
    <row r="58" spans="1:14" ht="15" customHeight="1" x14ac:dyDescent="0.25">
      <c r="A58" s="41" t="s">
        <v>33</v>
      </c>
      <c r="B58" s="50" t="s">
        <v>72</v>
      </c>
      <c r="C58" s="17" t="s">
        <v>73</v>
      </c>
      <c r="D58" s="18" t="s">
        <v>74</v>
      </c>
      <c r="E58" s="22" t="s">
        <v>75</v>
      </c>
      <c r="F58" s="18" t="s">
        <v>21</v>
      </c>
      <c r="G58" s="23" t="s">
        <v>76</v>
      </c>
      <c r="H58" s="30">
        <v>4</v>
      </c>
      <c r="I58" s="105"/>
      <c r="J58" s="108">
        <v>0.65400000000000003</v>
      </c>
      <c r="K58" s="109">
        <f>J58*$H58</f>
        <v>2.6160000000000001</v>
      </c>
      <c r="L58" s="27"/>
      <c r="M58" s="18"/>
      <c r="N58" s="110"/>
    </row>
    <row r="59" spans="1:14" x14ac:dyDescent="0.25">
      <c r="A59" s="41" t="s">
        <v>33</v>
      </c>
      <c r="B59" s="50" t="s">
        <v>77</v>
      </c>
      <c r="C59" s="17" t="s">
        <v>78</v>
      </c>
      <c r="D59" s="18" t="s">
        <v>79</v>
      </c>
      <c r="E59" s="22" t="s">
        <v>80</v>
      </c>
      <c r="F59" s="51">
        <v>0.01</v>
      </c>
      <c r="G59" s="19"/>
      <c r="H59" s="52">
        <v>2</v>
      </c>
      <c r="I59" s="105"/>
      <c r="J59" s="108">
        <v>0.10100000000000001</v>
      </c>
      <c r="K59" s="109">
        <f>J59*$H59</f>
        <v>0.20200000000000001</v>
      </c>
      <c r="L59" s="27"/>
      <c r="M59" s="18"/>
      <c r="N59" s="110"/>
    </row>
    <row r="60" spans="1:14" x14ac:dyDescent="0.25">
      <c r="A60" s="41" t="s">
        <v>33</v>
      </c>
      <c r="B60" s="16" t="s">
        <v>81</v>
      </c>
      <c r="C60" s="17" t="s">
        <v>51</v>
      </c>
      <c r="D60" s="18" t="s">
        <v>82</v>
      </c>
      <c r="E60" s="29" t="s">
        <v>83</v>
      </c>
      <c r="F60" s="18" t="s">
        <v>26</v>
      </c>
      <c r="G60" s="23" t="s">
        <v>84</v>
      </c>
      <c r="H60" s="30">
        <v>4</v>
      </c>
      <c r="I60" s="105"/>
      <c r="J60" s="108">
        <v>0.64700000000000002</v>
      </c>
      <c r="K60" s="109">
        <f>J60*$H60</f>
        <v>2.5880000000000001</v>
      </c>
      <c r="L60" s="27"/>
      <c r="M60" s="18" t="s">
        <v>85</v>
      </c>
      <c r="N60" s="111" t="s">
        <v>86</v>
      </c>
    </row>
    <row r="61" spans="1:14" ht="15.75" thickBot="1" x14ac:dyDescent="0.3">
      <c r="A61" s="41" t="s">
        <v>33</v>
      </c>
      <c r="B61" s="16" t="s">
        <v>87</v>
      </c>
      <c r="C61" s="17" t="s">
        <v>51</v>
      </c>
      <c r="D61" s="18" t="s">
        <v>83</v>
      </c>
      <c r="E61" s="29" t="s">
        <v>88</v>
      </c>
      <c r="F61" s="18" t="s">
        <v>26</v>
      </c>
      <c r="G61" s="23" t="s">
        <v>89</v>
      </c>
      <c r="H61" s="30">
        <v>4</v>
      </c>
      <c r="I61" s="105"/>
      <c r="J61" s="108">
        <v>0.85499999999999998</v>
      </c>
      <c r="K61" s="109">
        <f>J61*$H61</f>
        <v>3.42</v>
      </c>
      <c r="L61" s="27"/>
      <c r="M61" s="18" t="s">
        <v>90</v>
      </c>
      <c r="N61" s="111" t="s">
        <v>91</v>
      </c>
    </row>
    <row r="62" spans="1:14" ht="15.75" thickBot="1" x14ac:dyDescent="0.3">
      <c r="E62" s="32" t="s">
        <v>30</v>
      </c>
      <c r="F62" s="33"/>
      <c r="G62" s="33"/>
      <c r="H62" s="34">
        <f>SUM(H49:H61)</f>
        <v>44</v>
      </c>
      <c r="I62" s="103"/>
      <c r="J62" s="9"/>
      <c r="K62" s="107">
        <f>SUM(K49:K61)</f>
        <v>28.143999999999998</v>
      </c>
      <c r="L62" s="90"/>
    </row>
    <row r="63" spans="1:14" ht="15.75" thickBot="1" x14ac:dyDescent="0.3">
      <c r="E63" s="32" t="s">
        <v>31</v>
      </c>
      <c r="F63" s="33"/>
      <c r="G63" s="36"/>
      <c r="H63" s="35">
        <f>H62+H44</f>
        <v>88</v>
      </c>
      <c r="I63" s="103"/>
      <c r="J63" s="9"/>
      <c r="K63" s="35">
        <f>K62+K44</f>
        <v>72.962000000000003</v>
      </c>
      <c r="L63" s="90"/>
    </row>
    <row r="64" spans="1:14" ht="15.75" thickBot="1" x14ac:dyDescent="0.3"/>
    <row r="65" spans="1:14" ht="18.75" thickBot="1" x14ac:dyDescent="0.3">
      <c r="B65" s="6" t="s">
        <v>3</v>
      </c>
      <c r="C65" s="7"/>
      <c r="D65" s="7"/>
      <c r="E65" s="7"/>
      <c r="F65" s="7"/>
      <c r="G65" s="7"/>
      <c r="H65" s="8"/>
      <c r="I65" s="103"/>
      <c r="J65" s="9"/>
      <c r="K65" s="10"/>
      <c r="L65" s="10"/>
    </row>
    <row r="66" spans="1:14" x14ac:dyDescent="0.25">
      <c r="B66" s="11"/>
      <c r="C66" s="12" t="s">
        <v>4</v>
      </c>
      <c r="D66" s="13"/>
      <c r="E66" s="12" t="s">
        <v>5</v>
      </c>
      <c r="F66" s="13"/>
      <c r="G66" s="14"/>
      <c r="H66" s="15"/>
      <c r="I66" s="103"/>
      <c r="J66" s="9"/>
      <c r="K66" s="10"/>
      <c r="L66" s="10"/>
    </row>
    <row r="67" spans="1:14" x14ac:dyDescent="0.25">
      <c r="B67" s="16" t="s">
        <v>6</v>
      </c>
      <c r="C67" s="17" t="s">
        <v>7</v>
      </c>
      <c r="D67" s="18" t="s">
        <v>8</v>
      </c>
      <c r="E67" s="17" t="s">
        <v>8</v>
      </c>
      <c r="F67" s="18" t="s">
        <v>7</v>
      </c>
      <c r="G67" s="19" t="s">
        <v>9</v>
      </c>
      <c r="H67" s="20" t="s">
        <v>10</v>
      </c>
      <c r="I67" s="103"/>
      <c r="J67" s="9"/>
      <c r="K67" s="10"/>
      <c r="L67" s="10"/>
    </row>
    <row r="68" spans="1:14" x14ac:dyDescent="0.25">
      <c r="A68" s="21" t="s">
        <v>11</v>
      </c>
      <c r="B68" s="16" t="s">
        <v>12</v>
      </c>
      <c r="C68" s="17" t="s">
        <v>13</v>
      </c>
      <c r="D68" s="18" t="s">
        <v>14</v>
      </c>
      <c r="E68" s="22" t="s">
        <v>14</v>
      </c>
      <c r="F68" s="18" t="s">
        <v>15</v>
      </c>
      <c r="G68" s="23" t="s">
        <v>16</v>
      </c>
      <c r="H68" s="24">
        <v>4</v>
      </c>
      <c r="I68" s="105"/>
      <c r="J68" s="108">
        <v>0.72</v>
      </c>
      <c r="K68" s="109">
        <f>J68*$H68</f>
        <v>2.88</v>
      </c>
      <c r="L68" s="27"/>
      <c r="M68" s="18" t="s">
        <v>17</v>
      </c>
      <c r="N68" s="110"/>
    </row>
    <row r="69" spans="1:14" x14ac:dyDescent="0.25">
      <c r="A69" s="21" t="s">
        <v>11</v>
      </c>
      <c r="B69" s="16" t="s">
        <v>18</v>
      </c>
      <c r="C69" s="17" t="s">
        <v>19</v>
      </c>
      <c r="D69" s="18" t="s">
        <v>20</v>
      </c>
      <c r="E69" s="22" t="s">
        <v>20</v>
      </c>
      <c r="F69" s="18" t="s">
        <v>21</v>
      </c>
      <c r="G69" s="23" t="s">
        <v>22</v>
      </c>
      <c r="H69" s="24">
        <v>4</v>
      </c>
      <c r="I69" s="105"/>
      <c r="J69" s="108">
        <v>0.46300000000000002</v>
      </c>
      <c r="K69" s="109">
        <f>J69*$H69</f>
        <v>1.8520000000000001</v>
      </c>
      <c r="L69" s="27"/>
      <c r="M69" s="18"/>
      <c r="N69" s="110"/>
    </row>
    <row r="70" spans="1:14" ht="15.75" thickBot="1" x14ac:dyDescent="0.3">
      <c r="A70" s="21" t="s">
        <v>11</v>
      </c>
      <c r="B70" s="16" t="s">
        <v>23</v>
      </c>
      <c r="C70" s="17" t="s">
        <v>13</v>
      </c>
      <c r="D70" s="18" t="s">
        <v>24</v>
      </c>
      <c r="E70" s="29" t="s">
        <v>25</v>
      </c>
      <c r="F70" s="18" t="s">
        <v>26</v>
      </c>
      <c r="G70" s="23" t="s">
        <v>27</v>
      </c>
      <c r="H70" s="30">
        <v>4</v>
      </c>
      <c r="I70" s="105"/>
      <c r="J70" s="108">
        <v>0.315</v>
      </c>
      <c r="K70" s="109">
        <f>J70*$H70</f>
        <v>1.26</v>
      </c>
      <c r="L70" s="27"/>
      <c r="M70" s="18" t="s">
        <v>28</v>
      </c>
      <c r="N70" s="111" t="s">
        <v>29</v>
      </c>
    </row>
    <row r="71" spans="1:14" ht="15.75" thickBot="1" x14ac:dyDescent="0.3">
      <c r="E71" s="32" t="s">
        <v>30</v>
      </c>
      <c r="F71" s="33"/>
      <c r="G71" s="33"/>
      <c r="H71" s="34">
        <f>SUM(H68:H70)</f>
        <v>12</v>
      </c>
      <c r="I71" s="103"/>
      <c r="J71" s="9"/>
      <c r="K71" s="107">
        <f>SUM(K68:K70)</f>
        <v>5.992</v>
      </c>
      <c r="L71" s="90"/>
    </row>
    <row r="72" spans="1:14" ht="15.75" thickBot="1" x14ac:dyDescent="0.3">
      <c r="E72" s="32" t="s">
        <v>31</v>
      </c>
      <c r="F72" s="33"/>
      <c r="G72" s="36"/>
      <c r="H72" s="35">
        <f>H71+H63</f>
        <v>100</v>
      </c>
      <c r="I72" s="103"/>
      <c r="J72" s="9"/>
      <c r="K72" s="35">
        <f>K71+K63</f>
        <v>78.954000000000008</v>
      </c>
      <c r="L72" s="90"/>
    </row>
    <row r="73" spans="1:14" ht="15.75" thickBot="1" x14ac:dyDescent="0.3"/>
    <row r="74" spans="1:14" ht="18.75" thickBot="1" x14ac:dyDescent="0.3">
      <c r="B74" s="6" t="s">
        <v>92</v>
      </c>
      <c r="C74" s="7"/>
      <c r="D74" s="7"/>
      <c r="E74" s="7"/>
      <c r="F74" s="7"/>
      <c r="G74" s="7"/>
      <c r="H74" s="8"/>
      <c r="I74" s="103"/>
      <c r="J74" s="9"/>
      <c r="K74" s="10"/>
      <c r="L74" s="10"/>
    </row>
    <row r="75" spans="1:14" x14ac:dyDescent="0.25">
      <c r="B75" s="11"/>
      <c r="C75" s="12" t="s">
        <v>4</v>
      </c>
      <c r="D75" s="13"/>
      <c r="E75" s="12" t="s">
        <v>5</v>
      </c>
      <c r="F75" s="13"/>
      <c r="G75" s="14"/>
      <c r="H75" s="15"/>
      <c r="I75" s="103"/>
      <c r="J75" s="9"/>
      <c r="K75" s="10"/>
      <c r="L75" s="10"/>
    </row>
    <row r="76" spans="1:14" x14ac:dyDescent="0.25">
      <c r="B76" s="16" t="s">
        <v>93</v>
      </c>
      <c r="C76" s="17" t="s">
        <v>7</v>
      </c>
      <c r="D76" s="18" t="s">
        <v>8</v>
      </c>
      <c r="E76" s="17" t="s">
        <v>8</v>
      </c>
      <c r="F76" s="18" t="s">
        <v>7</v>
      </c>
      <c r="G76" s="19" t="s">
        <v>9</v>
      </c>
      <c r="H76" s="20" t="s">
        <v>10</v>
      </c>
      <c r="I76" s="103"/>
      <c r="J76" s="9"/>
      <c r="K76" s="10"/>
      <c r="L76" s="10"/>
    </row>
    <row r="77" spans="1:14" ht="15.75" thickBot="1" x14ac:dyDescent="0.3">
      <c r="A77" s="1" t="s">
        <v>94</v>
      </c>
      <c r="B77" s="16" t="s">
        <v>95</v>
      </c>
      <c r="C77" s="17" t="s">
        <v>96</v>
      </c>
      <c r="D77" s="18" t="s">
        <v>97</v>
      </c>
      <c r="E77" s="22" t="s">
        <v>98</v>
      </c>
      <c r="F77" s="18" t="s">
        <v>99</v>
      </c>
      <c r="G77" s="23" t="s">
        <v>100</v>
      </c>
      <c r="H77" s="24">
        <v>2</v>
      </c>
      <c r="I77" s="105"/>
      <c r="J77" s="108">
        <v>0.67500000000000004</v>
      </c>
      <c r="K77" s="109">
        <f>J77*$H77</f>
        <v>1.35</v>
      </c>
      <c r="L77" s="27"/>
      <c r="M77" s="18" t="s">
        <v>101</v>
      </c>
      <c r="N77" s="110"/>
    </row>
    <row r="78" spans="1:14" ht="15.75" thickBot="1" x14ac:dyDescent="0.3">
      <c r="E78" s="32" t="s">
        <v>30</v>
      </c>
      <c r="F78" s="33"/>
      <c r="G78" s="33"/>
      <c r="H78" s="34">
        <f>SUM(H76:H77)</f>
        <v>2</v>
      </c>
      <c r="I78" s="103"/>
      <c r="J78" s="9"/>
      <c r="K78" s="112">
        <f>SUM(K76:K77)</f>
        <v>1.35</v>
      </c>
      <c r="L78" s="99"/>
    </row>
    <row r="79" spans="1:14" ht="15.75" thickBot="1" x14ac:dyDescent="0.3">
      <c r="E79" s="32" t="s">
        <v>31</v>
      </c>
      <c r="F79" s="33"/>
      <c r="G79" s="36"/>
      <c r="H79" s="35">
        <f>H72+H78</f>
        <v>102</v>
      </c>
      <c r="I79" s="103"/>
      <c r="J79" s="9"/>
      <c r="K79" s="35">
        <f>K72+K78</f>
        <v>80.304000000000002</v>
      </c>
      <c r="L79" s="90"/>
    </row>
    <row r="80" spans="1:14" ht="15.75" thickBot="1" x14ac:dyDescent="0.3"/>
    <row r="81" spans="1:13" ht="18.75" thickBot="1" x14ac:dyDescent="0.3">
      <c r="B81" s="6" t="s">
        <v>147</v>
      </c>
      <c r="C81" s="7"/>
      <c r="D81" s="7"/>
      <c r="E81" s="7"/>
      <c r="F81" s="7"/>
      <c r="G81" s="7"/>
      <c r="H81" s="8"/>
      <c r="I81" s="103"/>
      <c r="J81" s="9"/>
      <c r="K81" s="10"/>
      <c r="L81" s="10"/>
    </row>
    <row r="82" spans="1:13" x14ac:dyDescent="0.25">
      <c r="B82" s="16" t="s">
        <v>6</v>
      </c>
      <c r="C82" s="12" t="s">
        <v>4</v>
      </c>
      <c r="D82" s="13"/>
      <c r="E82" s="12" t="s">
        <v>5</v>
      </c>
      <c r="F82" s="13"/>
      <c r="G82" s="14"/>
      <c r="H82" s="15"/>
      <c r="I82" s="103"/>
      <c r="J82" s="9"/>
      <c r="K82" s="10"/>
      <c r="L82" s="10"/>
    </row>
    <row r="83" spans="1:13" x14ac:dyDescent="0.25">
      <c r="B83" s="16" t="s">
        <v>93</v>
      </c>
      <c r="C83" s="17" t="s">
        <v>7</v>
      </c>
      <c r="D83" s="18" t="s">
        <v>8</v>
      </c>
      <c r="E83" s="17" t="s">
        <v>8</v>
      </c>
      <c r="F83" s="18" t="s">
        <v>7</v>
      </c>
      <c r="G83" s="19" t="s">
        <v>9</v>
      </c>
      <c r="H83" s="20" t="s">
        <v>10</v>
      </c>
      <c r="I83" s="103"/>
      <c r="J83" s="9"/>
      <c r="K83" s="10"/>
      <c r="L83" s="10"/>
    </row>
    <row r="84" spans="1:13" x14ac:dyDescent="0.25">
      <c r="A84" s="64" t="s">
        <v>148</v>
      </c>
      <c r="B84" s="16" t="s">
        <v>149</v>
      </c>
      <c r="C84" s="17" t="s">
        <v>13</v>
      </c>
      <c r="D84" s="18" t="s">
        <v>120</v>
      </c>
      <c r="E84" s="29" t="s">
        <v>120</v>
      </c>
      <c r="F84" s="18" t="s">
        <v>26</v>
      </c>
      <c r="G84" s="23" t="s">
        <v>121</v>
      </c>
      <c r="H84" s="30">
        <v>2</v>
      </c>
      <c r="I84" s="25">
        <f>IF(J84="",$H84,0)</f>
        <v>0</v>
      </c>
      <c r="J84" s="26">
        <v>0.26100000000000001</v>
      </c>
      <c r="K84" s="27">
        <f>J84*$H84</f>
        <v>0.52200000000000002</v>
      </c>
      <c r="L84" s="28" t="s">
        <v>122</v>
      </c>
      <c r="M84" s="31" t="s">
        <v>123</v>
      </c>
    </row>
    <row r="85" spans="1:13" x14ac:dyDescent="0.25">
      <c r="A85" s="64" t="s">
        <v>148</v>
      </c>
      <c r="B85" s="16" t="s">
        <v>150</v>
      </c>
      <c r="C85" s="17" t="s">
        <v>13</v>
      </c>
      <c r="D85" s="18" t="s">
        <v>151</v>
      </c>
      <c r="E85" s="29" t="s">
        <v>53</v>
      </c>
      <c r="F85" s="18" t="s">
        <v>26</v>
      </c>
      <c r="G85" s="23" t="s">
        <v>54</v>
      </c>
      <c r="H85" s="30">
        <v>1</v>
      </c>
      <c r="I85" s="25">
        <f>IF(J85="",$H85,0)</f>
        <v>0</v>
      </c>
      <c r="J85" s="26">
        <v>0.59399999999999997</v>
      </c>
      <c r="K85" s="27">
        <f>J85*$H85</f>
        <v>0.59399999999999997</v>
      </c>
      <c r="L85" s="28" t="s">
        <v>55</v>
      </c>
      <c r="M85" s="31" t="s">
        <v>56</v>
      </c>
    </row>
    <row r="86" spans="1:13" x14ac:dyDescent="0.25">
      <c r="A86" s="64" t="s">
        <v>148</v>
      </c>
      <c r="B86" s="65" t="s">
        <v>152</v>
      </c>
      <c r="C86" s="17" t="s">
        <v>13</v>
      </c>
      <c r="D86" s="18" t="s">
        <v>153</v>
      </c>
      <c r="E86" s="29" t="s">
        <v>154</v>
      </c>
      <c r="F86" s="18" t="s">
        <v>15</v>
      </c>
      <c r="G86" s="23" t="s">
        <v>241</v>
      </c>
      <c r="H86" s="30">
        <v>2</v>
      </c>
      <c r="I86" s="25">
        <f>IF(J86="",$H86,0)</f>
        <v>0</v>
      </c>
      <c r="J86" s="26">
        <v>0.33300000000000002</v>
      </c>
      <c r="K86" s="27">
        <f>J86*$H86</f>
        <v>0.66600000000000004</v>
      </c>
      <c r="L86" s="28" t="s">
        <v>28</v>
      </c>
      <c r="M86" s="31" t="s">
        <v>86</v>
      </c>
    </row>
    <row r="87" spans="1:13" x14ac:dyDescent="0.25">
      <c r="A87" s="64" t="s">
        <v>148</v>
      </c>
      <c r="B87" s="16" t="s">
        <v>155</v>
      </c>
      <c r="C87" s="17" t="s">
        <v>13</v>
      </c>
      <c r="D87" s="18" t="s">
        <v>156</v>
      </c>
      <c r="E87" s="29" t="s">
        <v>157</v>
      </c>
      <c r="F87" s="18" t="s">
        <v>26</v>
      </c>
      <c r="G87" s="23" t="s">
        <v>242</v>
      </c>
      <c r="H87" s="30">
        <v>1</v>
      </c>
      <c r="I87" s="25">
        <f>IF(J87="",$H87,0)</f>
        <v>0</v>
      </c>
      <c r="J87" s="26">
        <v>0.90900000000000003</v>
      </c>
      <c r="K87" s="27">
        <f>J87*$H87</f>
        <v>0.90900000000000003</v>
      </c>
      <c r="L87" s="28" t="s">
        <v>243</v>
      </c>
      <c r="M87" s="31" t="s">
        <v>91</v>
      </c>
    </row>
    <row r="88" spans="1:13" ht="15.75" thickBot="1" x14ac:dyDescent="0.3">
      <c r="A88" s="64" t="s">
        <v>148</v>
      </c>
      <c r="B88" s="16" t="s">
        <v>158</v>
      </c>
      <c r="C88" s="17" t="s">
        <v>159</v>
      </c>
      <c r="D88" s="18" t="s">
        <v>160</v>
      </c>
      <c r="E88" s="22" t="s">
        <v>161</v>
      </c>
      <c r="F88" s="18" t="s">
        <v>162</v>
      </c>
      <c r="G88" s="19" t="s">
        <v>163</v>
      </c>
      <c r="H88" s="30">
        <v>2</v>
      </c>
      <c r="I88" s="25">
        <f>IF(J88="",$H88,0)</f>
        <v>0</v>
      </c>
      <c r="J88" s="26">
        <v>12.04</v>
      </c>
      <c r="K88" s="27">
        <f>J88*$H88</f>
        <v>24.08</v>
      </c>
      <c r="L88" s="28" t="s">
        <v>244</v>
      </c>
    </row>
    <row r="89" spans="1:13" ht="15.75" thickBot="1" x14ac:dyDescent="0.3">
      <c r="E89" s="32" t="s">
        <v>30</v>
      </c>
      <c r="F89" s="33"/>
      <c r="G89" s="33"/>
      <c r="H89" s="35">
        <f>SUM(H84:H88)</f>
        <v>8</v>
      </c>
      <c r="I89" s="103"/>
      <c r="J89" s="9"/>
      <c r="K89" s="107">
        <f>SUM(K84:K88)</f>
        <v>26.770999999999997</v>
      </c>
      <c r="L89" s="90"/>
    </row>
    <row r="90" spans="1:13" ht="15.75" thickBot="1" x14ac:dyDescent="0.3">
      <c r="E90" s="32" t="s">
        <v>31</v>
      </c>
      <c r="F90" s="33"/>
      <c r="G90" s="36"/>
      <c r="H90" s="35">
        <f>H79+H89</f>
        <v>110</v>
      </c>
      <c r="I90" s="103"/>
      <c r="J90" s="9"/>
      <c r="K90" s="35">
        <f>K79+K89</f>
        <v>107.075</v>
      </c>
      <c r="L90" s="90"/>
    </row>
    <row r="91" spans="1:13" ht="15.75" thickBot="1" x14ac:dyDescent="0.3"/>
    <row r="92" spans="1:13" ht="18.75" thickBot="1" x14ac:dyDescent="0.3">
      <c r="B92" s="6" t="s">
        <v>102</v>
      </c>
      <c r="C92" s="7"/>
      <c r="D92" s="7"/>
      <c r="E92" s="7"/>
      <c r="F92" s="7"/>
      <c r="G92" s="7"/>
      <c r="H92" s="8"/>
      <c r="I92" s="103"/>
      <c r="J92" s="9"/>
      <c r="K92" s="10"/>
      <c r="L92" s="10"/>
    </row>
    <row r="93" spans="1:13" x14ac:dyDescent="0.25">
      <c r="B93" s="11"/>
      <c r="C93" s="12" t="s">
        <v>4</v>
      </c>
      <c r="D93" s="13"/>
      <c r="E93" s="12" t="s">
        <v>5</v>
      </c>
      <c r="F93" s="13"/>
      <c r="G93" s="14"/>
      <c r="H93" s="15"/>
      <c r="I93" s="103"/>
      <c r="J93" s="9"/>
      <c r="K93" s="10"/>
      <c r="L93" s="10"/>
    </row>
    <row r="94" spans="1:13" x14ac:dyDescent="0.25">
      <c r="B94" s="16" t="s">
        <v>6</v>
      </c>
      <c r="C94" s="17" t="s">
        <v>7</v>
      </c>
      <c r="D94" s="18" t="s">
        <v>8</v>
      </c>
      <c r="E94" s="17" t="s">
        <v>8</v>
      </c>
      <c r="F94" s="18" t="s">
        <v>7</v>
      </c>
      <c r="G94" s="19" t="s">
        <v>9</v>
      </c>
      <c r="H94" s="20" t="s">
        <v>10</v>
      </c>
      <c r="I94" s="103"/>
      <c r="J94" s="9"/>
      <c r="K94" s="10"/>
      <c r="L94" s="10"/>
    </row>
    <row r="95" spans="1:13" x14ac:dyDescent="0.25">
      <c r="B95" s="53" t="s">
        <v>103</v>
      </c>
      <c r="C95" s="54"/>
      <c r="D95" s="54"/>
      <c r="E95" s="54"/>
      <c r="F95" s="54"/>
      <c r="G95" s="54"/>
      <c r="H95" s="55"/>
      <c r="I95" s="103"/>
      <c r="J95" s="9"/>
      <c r="K95" s="10"/>
      <c r="L95" s="10"/>
    </row>
    <row r="96" spans="1:13" x14ac:dyDescent="0.25">
      <c r="A96" s="56" t="s">
        <v>104</v>
      </c>
      <c r="B96" s="42" t="s">
        <v>105</v>
      </c>
      <c r="C96" s="43" t="s">
        <v>35</v>
      </c>
      <c r="D96" s="44" t="s">
        <v>106</v>
      </c>
      <c r="E96" s="45" t="s">
        <v>106</v>
      </c>
      <c r="F96" s="44" t="s">
        <v>107</v>
      </c>
      <c r="G96" s="46" t="s">
        <v>38</v>
      </c>
      <c r="H96" s="47">
        <v>8</v>
      </c>
      <c r="I96" s="105"/>
      <c r="J96" s="26">
        <v>0.42299999999999999</v>
      </c>
      <c r="K96" s="27">
        <f>J96*$H96</f>
        <v>3.3839999999999999</v>
      </c>
      <c r="L96" s="27"/>
      <c r="M96" s="48"/>
    </row>
    <row r="97" spans="1:14" x14ac:dyDescent="0.25">
      <c r="A97" s="56" t="s">
        <v>104</v>
      </c>
      <c r="B97" s="42" t="s">
        <v>108</v>
      </c>
      <c r="C97" s="43" t="s">
        <v>35</v>
      </c>
      <c r="D97" s="44" t="s">
        <v>109</v>
      </c>
      <c r="E97" s="45" t="s">
        <v>109</v>
      </c>
      <c r="F97" s="44" t="s">
        <v>107</v>
      </c>
      <c r="G97" s="46" t="s">
        <v>38</v>
      </c>
      <c r="H97" s="47">
        <v>2</v>
      </c>
      <c r="I97" s="105"/>
      <c r="J97" s="26">
        <v>0.34200000000000003</v>
      </c>
      <c r="K97" s="27">
        <f>J97*$H97</f>
        <v>0.68400000000000005</v>
      </c>
      <c r="L97" s="27"/>
      <c r="M97" s="48"/>
    </row>
    <row r="98" spans="1:14" x14ac:dyDescent="0.25">
      <c r="A98" s="56" t="s">
        <v>104</v>
      </c>
      <c r="B98" s="42" t="s">
        <v>110</v>
      </c>
      <c r="C98" s="43" t="s">
        <v>35</v>
      </c>
      <c r="D98" s="44" t="s">
        <v>111</v>
      </c>
      <c r="E98" s="45" t="s">
        <v>111</v>
      </c>
      <c r="F98" s="44" t="s">
        <v>107</v>
      </c>
      <c r="G98" s="46" t="s">
        <v>38</v>
      </c>
      <c r="H98" s="47">
        <v>4</v>
      </c>
      <c r="I98" s="105"/>
      <c r="J98" s="26">
        <v>0.45</v>
      </c>
      <c r="K98" s="27">
        <f>J98*$H98</f>
        <v>1.8</v>
      </c>
      <c r="L98" s="27"/>
      <c r="M98" s="48"/>
    </row>
    <row r="99" spans="1:14" x14ac:dyDescent="0.25">
      <c r="A99" s="56" t="s">
        <v>104</v>
      </c>
      <c r="B99" s="57" t="s">
        <v>112</v>
      </c>
      <c r="C99" s="58" t="s">
        <v>13</v>
      </c>
      <c r="D99" s="59" t="s">
        <v>113</v>
      </c>
      <c r="E99" s="29" t="s">
        <v>114</v>
      </c>
      <c r="F99" s="18" t="s">
        <v>115</v>
      </c>
      <c r="G99" s="23" t="s">
        <v>116</v>
      </c>
      <c r="H99" s="30">
        <v>4</v>
      </c>
      <c r="I99" s="105"/>
      <c r="J99" s="26">
        <v>1.65</v>
      </c>
      <c r="K99" s="27">
        <f>J99*$H99</f>
        <v>6.6</v>
      </c>
      <c r="L99" s="27"/>
      <c r="M99" s="28" t="s">
        <v>117</v>
      </c>
      <c r="N99" s="102" t="s">
        <v>118</v>
      </c>
    </row>
    <row r="100" spans="1:14" x14ac:dyDescent="0.25">
      <c r="A100" s="56" t="s">
        <v>104</v>
      </c>
      <c r="B100" s="16" t="s">
        <v>119</v>
      </c>
      <c r="C100" s="17" t="s">
        <v>13</v>
      </c>
      <c r="D100" s="18" t="s">
        <v>120</v>
      </c>
      <c r="E100" s="29" t="s">
        <v>120</v>
      </c>
      <c r="F100" s="18" t="s">
        <v>26</v>
      </c>
      <c r="G100" s="23" t="s">
        <v>121</v>
      </c>
      <c r="H100" s="30">
        <v>4</v>
      </c>
      <c r="I100" s="105"/>
      <c r="J100" s="26">
        <v>0.26100000000000001</v>
      </c>
      <c r="K100" s="27">
        <f>J100*$H100</f>
        <v>1.044</v>
      </c>
      <c r="L100" s="27"/>
      <c r="M100" s="28" t="s">
        <v>122</v>
      </c>
      <c r="N100" s="102" t="s">
        <v>123</v>
      </c>
    </row>
    <row r="101" spans="1:14" x14ac:dyDescent="0.25">
      <c r="A101" s="56" t="s">
        <v>104</v>
      </c>
      <c r="B101" s="16" t="s">
        <v>124</v>
      </c>
      <c r="C101" s="17" t="s">
        <v>13</v>
      </c>
      <c r="D101" s="18" t="s">
        <v>125</v>
      </c>
      <c r="E101" s="29" t="s">
        <v>25</v>
      </c>
      <c r="F101" s="18" t="s">
        <v>26</v>
      </c>
      <c r="G101" s="23" t="s">
        <v>27</v>
      </c>
      <c r="H101" s="30">
        <v>4</v>
      </c>
      <c r="I101" s="105"/>
      <c r="J101" s="26">
        <v>0.315</v>
      </c>
      <c r="K101" s="27">
        <f>J101*$H101</f>
        <v>1.26</v>
      </c>
      <c r="L101" s="27"/>
      <c r="M101" s="28" t="s">
        <v>28</v>
      </c>
      <c r="N101" s="102" t="s">
        <v>29</v>
      </c>
    </row>
    <row r="102" spans="1:14" x14ac:dyDescent="0.25">
      <c r="A102" s="56" t="s">
        <v>104</v>
      </c>
      <c r="B102" s="16" t="s">
        <v>126</v>
      </c>
      <c r="C102" s="17" t="s">
        <v>127</v>
      </c>
      <c r="D102" s="18" t="s">
        <v>64</v>
      </c>
      <c r="E102" s="22" t="s">
        <v>128</v>
      </c>
      <c r="F102" s="60" t="s">
        <v>99</v>
      </c>
      <c r="G102" s="61" t="s">
        <v>129</v>
      </c>
      <c r="H102" s="30">
        <v>2</v>
      </c>
      <c r="I102" s="105"/>
      <c r="J102" s="26">
        <v>1.1000000000000001</v>
      </c>
      <c r="K102" s="27">
        <f>J102*$H102</f>
        <v>2.2000000000000002</v>
      </c>
      <c r="L102" s="27"/>
      <c r="M102" s="28"/>
    </row>
    <row r="103" spans="1:14" x14ac:dyDescent="0.25">
      <c r="A103" s="56" t="s">
        <v>104</v>
      </c>
      <c r="B103" s="57" t="s">
        <v>130</v>
      </c>
      <c r="C103" s="58" t="s">
        <v>131</v>
      </c>
      <c r="D103" s="59" t="s">
        <v>132</v>
      </c>
      <c r="E103" s="22" t="s">
        <v>132</v>
      </c>
      <c r="F103" s="18" t="s">
        <v>133</v>
      </c>
      <c r="G103" s="23" t="s">
        <v>134</v>
      </c>
      <c r="H103" s="30">
        <v>2</v>
      </c>
      <c r="I103" s="105"/>
      <c r="J103" s="26">
        <v>0.72399999999999998</v>
      </c>
      <c r="K103" s="27">
        <f>J103*$H103</f>
        <v>1.448</v>
      </c>
      <c r="L103" s="27"/>
      <c r="M103" s="62"/>
    </row>
    <row r="104" spans="1:14" x14ac:dyDescent="0.25">
      <c r="A104" s="56" t="s">
        <v>104</v>
      </c>
      <c r="B104" s="16" t="s">
        <v>57</v>
      </c>
      <c r="C104" s="17" t="s">
        <v>58</v>
      </c>
      <c r="D104" s="18" t="s">
        <v>59</v>
      </c>
      <c r="E104" s="22" t="s">
        <v>60</v>
      </c>
      <c r="F104" s="18" t="s">
        <v>61</v>
      </c>
      <c r="G104" s="23" t="s">
        <v>62</v>
      </c>
      <c r="H104" s="30">
        <v>2</v>
      </c>
      <c r="I104" s="105"/>
      <c r="J104" s="26">
        <v>0.38700000000000001</v>
      </c>
      <c r="K104" s="27">
        <f>J104*$H104</f>
        <v>0.77400000000000002</v>
      </c>
      <c r="L104" s="27"/>
      <c r="M104" s="28"/>
    </row>
    <row r="105" spans="1:14" x14ac:dyDescent="0.25">
      <c r="A105" s="56" t="s">
        <v>104</v>
      </c>
      <c r="B105" s="16" t="s">
        <v>135</v>
      </c>
      <c r="C105" s="17" t="s">
        <v>13</v>
      </c>
      <c r="D105" s="18" t="s">
        <v>82</v>
      </c>
      <c r="E105" s="29" t="s">
        <v>53</v>
      </c>
      <c r="F105" s="18" t="s">
        <v>26</v>
      </c>
      <c r="G105" s="23" t="s">
        <v>54</v>
      </c>
      <c r="H105" s="30">
        <v>2</v>
      </c>
      <c r="I105" s="105"/>
      <c r="J105" s="26">
        <v>0.59399999999999997</v>
      </c>
      <c r="K105" s="27">
        <f>J105*$H105</f>
        <v>1.1879999999999999</v>
      </c>
      <c r="L105" s="27"/>
      <c r="M105" s="28" t="s">
        <v>55</v>
      </c>
      <c r="N105" s="102" t="s">
        <v>56</v>
      </c>
    </row>
    <row r="106" spans="1:14" x14ac:dyDescent="0.25">
      <c r="A106" s="56" t="s">
        <v>104</v>
      </c>
      <c r="B106" s="16" t="s">
        <v>136</v>
      </c>
      <c r="C106" s="17" t="s">
        <v>58</v>
      </c>
      <c r="D106" s="18" t="s">
        <v>137</v>
      </c>
      <c r="E106" s="22" t="s">
        <v>137</v>
      </c>
      <c r="F106" s="18" t="s">
        <v>138</v>
      </c>
      <c r="G106" s="23" t="s">
        <v>139</v>
      </c>
      <c r="H106" s="30">
        <v>2</v>
      </c>
      <c r="I106" s="105"/>
      <c r="J106" s="26">
        <v>0.22500000000000001</v>
      </c>
      <c r="K106" s="27">
        <f>J106*$H106</f>
        <v>0.45</v>
      </c>
      <c r="L106" s="27"/>
      <c r="M106" s="28"/>
    </row>
    <row r="107" spans="1:14" x14ac:dyDescent="0.25">
      <c r="A107" s="56" t="s">
        <v>104</v>
      </c>
      <c r="B107" s="16" t="s">
        <v>140</v>
      </c>
      <c r="C107" s="17" t="s">
        <v>13</v>
      </c>
      <c r="D107" s="18" t="s">
        <v>25</v>
      </c>
      <c r="E107" s="63" t="s">
        <v>53</v>
      </c>
      <c r="F107" s="18" t="s">
        <v>26</v>
      </c>
      <c r="G107" s="23" t="s">
        <v>54</v>
      </c>
      <c r="H107" s="30">
        <v>2</v>
      </c>
      <c r="I107" s="59"/>
      <c r="J107" s="26">
        <v>0.59399999999999997</v>
      </c>
      <c r="K107" s="27">
        <f>J107*$H107</f>
        <v>1.1879999999999999</v>
      </c>
      <c r="L107" s="27"/>
      <c r="M107" s="28" t="s">
        <v>55</v>
      </c>
      <c r="N107" s="102" t="s">
        <v>56</v>
      </c>
    </row>
    <row r="108" spans="1:14" x14ac:dyDescent="0.25">
      <c r="A108" s="56" t="s">
        <v>104</v>
      </c>
      <c r="B108" s="16" t="s">
        <v>141</v>
      </c>
      <c r="C108" s="17" t="s">
        <v>142</v>
      </c>
      <c r="D108" s="18" t="s">
        <v>143</v>
      </c>
      <c r="E108" s="22" t="s">
        <v>143</v>
      </c>
      <c r="F108" s="18" t="s">
        <v>142</v>
      </c>
      <c r="G108" s="19" t="s">
        <v>144</v>
      </c>
      <c r="H108" s="30">
        <v>2</v>
      </c>
      <c r="I108" s="105"/>
      <c r="J108" s="26">
        <v>1.29</v>
      </c>
      <c r="K108" s="27">
        <f>J108*$H108</f>
        <v>2.58</v>
      </c>
      <c r="L108" s="27"/>
      <c r="M108" s="28"/>
    </row>
    <row r="109" spans="1:14" ht="15.75" thickBot="1" x14ac:dyDescent="0.3">
      <c r="A109" s="56" t="s">
        <v>104</v>
      </c>
      <c r="B109" s="16" t="s">
        <v>145</v>
      </c>
      <c r="C109" s="17" t="s">
        <v>142</v>
      </c>
      <c r="D109" s="18" t="s">
        <v>146</v>
      </c>
      <c r="E109" s="22" t="s">
        <v>146</v>
      </c>
      <c r="F109" s="18" t="s">
        <v>142</v>
      </c>
      <c r="G109" s="19" t="s">
        <v>144</v>
      </c>
      <c r="H109" s="30">
        <v>2</v>
      </c>
      <c r="I109" s="105"/>
      <c r="J109" s="26">
        <v>1.34</v>
      </c>
      <c r="K109" s="27">
        <f>J109*$H109</f>
        <v>2.68</v>
      </c>
      <c r="L109" s="27"/>
      <c r="M109" s="28"/>
    </row>
    <row r="110" spans="1:14" ht="15.75" thickBot="1" x14ac:dyDescent="0.3">
      <c r="E110" s="32" t="s">
        <v>30</v>
      </c>
      <c r="F110" s="33"/>
      <c r="G110" s="33"/>
      <c r="H110" s="34">
        <f>SUM(H96:H109)</f>
        <v>42</v>
      </c>
      <c r="I110" s="103"/>
      <c r="J110" s="9"/>
      <c r="K110" s="34">
        <f>SUM(K96:K109)</f>
        <v>27.28</v>
      </c>
      <c r="L110" s="99"/>
    </row>
    <row r="111" spans="1:14" ht="15.75" thickBot="1" x14ac:dyDescent="0.3">
      <c r="E111" s="32" t="s">
        <v>31</v>
      </c>
      <c r="F111" s="33"/>
      <c r="G111" s="36"/>
      <c r="H111" s="35">
        <f>H110+H90</f>
        <v>152</v>
      </c>
      <c r="I111" s="103"/>
      <c r="J111" s="9"/>
      <c r="K111" s="35">
        <f>K110+K90</f>
        <v>134.35500000000002</v>
      </c>
      <c r="L111" s="90"/>
    </row>
  </sheetData>
  <mergeCells count="47">
    <mergeCell ref="C17:D17"/>
    <mergeCell ref="E17:G17"/>
    <mergeCell ref="E23:G23"/>
    <mergeCell ref="J1:K1"/>
    <mergeCell ref="J4:K4"/>
    <mergeCell ref="C6:D6"/>
    <mergeCell ref="E6:G6"/>
    <mergeCell ref="J5:K5"/>
    <mergeCell ref="E13:G13"/>
    <mergeCell ref="E14:G14"/>
    <mergeCell ref="B16:H16"/>
    <mergeCell ref="B29:H29"/>
    <mergeCell ref="C30:G30"/>
    <mergeCell ref="E43:G43"/>
    <mergeCell ref="B5:H5"/>
    <mergeCell ref="E24:G24"/>
    <mergeCell ref="C82:D82"/>
    <mergeCell ref="E82:G82"/>
    <mergeCell ref="E89:G89"/>
    <mergeCell ref="E90:G90"/>
    <mergeCell ref="B26:H26"/>
    <mergeCell ref="C27:D27"/>
    <mergeCell ref="E27:G27"/>
    <mergeCell ref="E44:G44"/>
    <mergeCell ref="C93:D93"/>
    <mergeCell ref="E93:G93"/>
    <mergeCell ref="B95:H95"/>
    <mergeCell ref="E110:G110"/>
    <mergeCell ref="E111:G111"/>
    <mergeCell ref="B81:H81"/>
    <mergeCell ref="C75:D75"/>
    <mergeCell ref="E75:G75"/>
    <mergeCell ref="E78:G78"/>
    <mergeCell ref="E79:G79"/>
    <mergeCell ref="B92:H92"/>
    <mergeCell ref="E71:G71"/>
    <mergeCell ref="E72:G72"/>
    <mergeCell ref="B46:H46"/>
    <mergeCell ref="E62:G62"/>
    <mergeCell ref="E63:G63"/>
    <mergeCell ref="B74:H74"/>
    <mergeCell ref="F1:G1"/>
    <mergeCell ref="F2:G2"/>
    <mergeCell ref="J2:K3"/>
    <mergeCell ref="B65:H65"/>
    <mergeCell ref="C66:D66"/>
    <mergeCell ref="E66:G66"/>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 finale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dc:creator>
  <cp:lastModifiedBy>Joe</cp:lastModifiedBy>
  <dcterms:created xsi:type="dcterms:W3CDTF">2020-05-29T18:08:29Z</dcterms:created>
  <dcterms:modified xsi:type="dcterms:W3CDTF">2020-05-29T19:54:03Z</dcterms:modified>
</cp:coreProperties>
</file>